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ir\Downloads\"/>
    </mc:Choice>
  </mc:AlternateContent>
  <bookViews>
    <workbookView xWindow="0" yWindow="0" windowWidth="28800" windowHeight="12210"/>
  </bookViews>
  <sheets>
    <sheet name="меню для ЛТО" sheetId="1" r:id="rId1"/>
    <sheet name="Пришкольный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1359" i="2" l="1"/>
  <c r="K1359" i="2"/>
  <c r="J1359" i="2"/>
  <c r="I1359" i="2"/>
  <c r="N1414" i="2"/>
  <c r="I1414" i="2"/>
  <c r="I1370" i="1" l="1"/>
  <c r="I1295" i="1"/>
  <c r="N1370" i="1"/>
  <c r="L1370" i="1"/>
  <c r="K1370" i="1"/>
  <c r="J1370" i="1"/>
  <c r="I1425" i="1"/>
  <c r="N1305" i="1" l="1"/>
  <c r="N1297" i="1"/>
  <c r="N1293" i="2"/>
  <c r="N1126" i="2"/>
  <c r="N104" i="1" l="1"/>
  <c r="N105" i="1"/>
  <c r="N106" i="1"/>
  <c r="N103" i="1"/>
  <c r="N100" i="1"/>
  <c r="N99" i="1"/>
  <c r="N92" i="1"/>
  <c r="N93" i="1"/>
  <c r="N95" i="1"/>
  <c r="N96" i="1"/>
  <c r="N97" i="1"/>
  <c r="N91" i="1"/>
  <c r="N81" i="1"/>
  <c r="N82" i="1"/>
  <c r="N83" i="1"/>
  <c r="N84" i="1"/>
  <c r="N85" i="1"/>
  <c r="N86" i="1"/>
  <c r="N87" i="1"/>
  <c r="N88" i="1"/>
  <c r="N89" i="1"/>
  <c r="N80" i="1"/>
  <c r="N74" i="1"/>
  <c r="N75" i="1" s="1"/>
  <c r="N64" i="1"/>
  <c r="N65" i="1"/>
  <c r="N66" i="1"/>
  <c r="N67" i="1"/>
  <c r="N68" i="1"/>
  <c r="N69" i="1"/>
  <c r="N70" i="1"/>
  <c r="N71" i="1"/>
  <c r="N72" i="1"/>
  <c r="N63" i="1"/>
  <c r="N61" i="1"/>
  <c r="N60" i="1"/>
  <c r="N58" i="1"/>
  <c r="N57" i="1"/>
  <c r="N53" i="1"/>
  <c r="N54" i="1"/>
  <c r="N55" i="1"/>
  <c r="N52" i="1"/>
  <c r="N43" i="1"/>
  <c r="N44" i="1"/>
  <c r="N46" i="1"/>
  <c r="N47" i="1"/>
  <c r="N48" i="1"/>
  <c r="N49" i="1"/>
  <c r="N50" i="1"/>
  <c r="N42" i="1"/>
  <c r="N32" i="1"/>
  <c r="N33" i="1"/>
  <c r="N34" i="1"/>
  <c r="N35" i="1"/>
  <c r="N36" i="1"/>
  <c r="N37" i="1"/>
  <c r="N38" i="1"/>
  <c r="N39" i="1"/>
  <c r="N40" i="1"/>
  <c r="N31" i="1"/>
  <c r="N27" i="1"/>
  <c r="N28" i="1"/>
  <c r="N29" i="1"/>
  <c r="N26" i="1"/>
  <c r="N8" i="1"/>
  <c r="N9" i="1"/>
  <c r="N10" i="1"/>
  <c r="N11" i="1"/>
  <c r="N12" i="1"/>
  <c r="N14" i="1"/>
  <c r="N15" i="1"/>
  <c r="N16" i="1"/>
  <c r="N18" i="1"/>
  <c r="N19" i="1"/>
  <c r="N20" i="1"/>
  <c r="N22" i="1"/>
  <c r="N23" i="1"/>
  <c r="N7" i="1"/>
  <c r="M1190" i="1"/>
  <c r="N1138" i="1"/>
  <c r="L1424" i="1"/>
  <c r="K1424" i="1"/>
  <c r="J1424" i="1"/>
  <c r="I1424" i="1"/>
  <c r="N1422" i="1"/>
  <c r="N1420" i="1"/>
  <c r="N1419" i="1"/>
  <c r="N1417" i="1"/>
  <c r="N1416" i="1"/>
  <c r="N1415" i="1"/>
  <c r="N1414" i="1"/>
  <c r="N1411" i="1"/>
  <c r="N1410" i="1"/>
  <c r="N1409" i="1"/>
  <c r="N1408" i="1"/>
  <c r="N1407" i="1"/>
  <c r="N1406" i="1"/>
  <c r="N1405" i="1"/>
  <c r="N1404" i="1"/>
  <c r="L1403" i="1"/>
  <c r="K1403" i="1"/>
  <c r="J1403" i="1"/>
  <c r="I1403" i="1"/>
  <c r="N1402" i="1"/>
  <c r="N1401" i="1"/>
  <c r="L1400" i="1"/>
  <c r="K1400" i="1"/>
  <c r="J1400" i="1"/>
  <c r="I1400" i="1"/>
  <c r="N1399" i="1"/>
  <c r="N1398" i="1"/>
  <c r="L1397" i="1"/>
  <c r="K1397" i="1"/>
  <c r="J1397" i="1"/>
  <c r="I1397" i="1"/>
  <c r="N1396" i="1"/>
  <c r="N1395" i="1"/>
  <c r="N1394" i="1"/>
  <c r="L1393" i="1"/>
  <c r="K1393" i="1"/>
  <c r="J1393" i="1"/>
  <c r="I1393" i="1"/>
  <c r="N1392" i="1"/>
  <c r="N1390" i="1"/>
  <c r="N1389" i="1"/>
  <c r="N1388" i="1"/>
  <c r="N1387" i="1"/>
  <c r="N1386" i="1"/>
  <c r="N1385" i="1"/>
  <c r="N1384" i="1"/>
  <c r="L1383" i="1"/>
  <c r="K1383" i="1"/>
  <c r="J1383" i="1"/>
  <c r="I1383" i="1"/>
  <c r="N1382" i="1"/>
  <c r="N1381" i="1"/>
  <c r="N1380" i="1"/>
  <c r="N1379" i="1"/>
  <c r="N1378" i="1"/>
  <c r="N1377" i="1"/>
  <c r="L1376" i="1"/>
  <c r="K1376" i="1"/>
  <c r="J1376" i="1"/>
  <c r="I1376" i="1"/>
  <c r="N1375" i="1"/>
  <c r="N1374" i="1"/>
  <c r="N1373" i="1"/>
  <c r="N1372" i="1"/>
  <c r="N1369" i="1"/>
  <c r="N1368" i="1"/>
  <c r="L1367" i="1"/>
  <c r="K1367" i="1"/>
  <c r="J1367" i="1"/>
  <c r="I1367" i="1"/>
  <c r="N1366" i="1"/>
  <c r="N1365" i="1"/>
  <c r="N1364" i="1"/>
  <c r="L1363" i="1"/>
  <c r="K1363" i="1"/>
  <c r="J1363" i="1"/>
  <c r="I1363" i="1"/>
  <c r="N1362" i="1"/>
  <c r="N1361" i="1"/>
  <c r="N1360" i="1"/>
  <c r="L1359" i="1"/>
  <c r="K1359" i="1"/>
  <c r="J1359" i="1"/>
  <c r="I1359" i="1"/>
  <c r="N1358" i="1"/>
  <c r="N1357" i="1"/>
  <c r="N1356" i="1"/>
  <c r="M1350" i="1"/>
  <c r="L1350" i="1"/>
  <c r="K1350" i="1"/>
  <c r="J1350" i="1"/>
  <c r="I1350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L1333" i="1"/>
  <c r="K1333" i="1"/>
  <c r="J1333" i="1"/>
  <c r="I1333" i="1"/>
  <c r="N1332" i="1"/>
  <c r="N1331" i="1"/>
  <c r="N1329" i="1"/>
  <c r="N1328" i="1"/>
  <c r="L1327" i="1"/>
  <c r="K1327" i="1"/>
  <c r="J1327" i="1"/>
  <c r="I1327" i="1"/>
  <c r="N1326" i="1"/>
  <c r="N1325" i="1"/>
  <c r="N1324" i="1"/>
  <c r="L1323" i="1"/>
  <c r="K1323" i="1"/>
  <c r="J1323" i="1"/>
  <c r="I1323" i="1"/>
  <c r="N1321" i="1"/>
  <c r="N1320" i="1"/>
  <c r="N1319" i="1"/>
  <c r="N1318" i="1"/>
  <c r="L1317" i="1"/>
  <c r="K1317" i="1"/>
  <c r="J1317" i="1"/>
  <c r="I1317" i="1"/>
  <c r="N1316" i="1"/>
  <c r="N1315" i="1"/>
  <c r="N1314" i="1"/>
  <c r="N1313" i="1"/>
  <c r="N1312" i="1"/>
  <c r="N1311" i="1"/>
  <c r="N1310" i="1"/>
  <c r="N1309" i="1"/>
  <c r="N1308" i="1"/>
  <c r="N1307" i="1"/>
  <c r="N1306" i="1"/>
  <c r="M1294" i="1"/>
  <c r="L1294" i="1"/>
  <c r="K1294" i="1"/>
  <c r="J1294" i="1"/>
  <c r="I1294" i="1"/>
  <c r="N1293" i="1"/>
  <c r="N1292" i="1"/>
  <c r="L1291" i="1"/>
  <c r="K1291" i="1"/>
  <c r="J1291" i="1"/>
  <c r="I1291" i="1"/>
  <c r="N1290" i="1"/>
  <c r="N1289" i="1"/>
  <c r="N1288" i="1"/>
  <c r="L1287" i="1"/>
  <c r="K1287" i="1"/>
  <c r="J1287" i="1"/>
  <c r="I1287" i="1"/>
  <c r="N1286" i="1"/>
  <c r="N1285" i="1"/>
  <c r="N1284" i="1"/>
  <c r="N1283" i="1"/>
  <c r="N1282" i="1"/>
  <c r="L1281" i="1"/>
  <c r="K1281" i="1"/>
  <c r="J1281" i="1"/>
  <c r="I1281" i="1"/>
  <c r="N1280" i="1"/>
  <c r="N1279" i="1"/>
  <c r="N1278" i="1"/>
  <c r="L1277" i="1"/>
  <c r="K1277" i="1"/>
  <c r="J1277" i="1"/>
  <c r="I1277" i="1"/>
  <c r="N1275" i="1"/>
  <c r="N1274" i="1"/>
  <c r="N1273" i="1"/>
  <c r="N1272" i="1"/>
  <c r="N1271" i="1"/>
  <c r="I1266" i="1"/>
  <c r="N1265" i="1"/>
  <c r="N1263" i="1"/>
  <c r="N1262" i="1"/>
  <c r="N1261" i="1"/>
  <c r="N1260" i="1"/>
  <c r="N1259" i="1"/>
  <c r="N1258" i="1"/>
  <c r="N1257" i="1"/>
  <c r="N1256" i="1"/>
  <c r="N1255" i="1"/>
  <c r="N1254" i="1"/>
  <c r="N1252" i="1"/>
  <c r="N1251" i="1"/>
  <c r="N1249" i="1"/>
  <c r="N1248" i="1"/>
  <c r="N1246" i="1"/>
  <c r="N1245" i="1"/>
  <c r="N1244" i="1"/>
  <c r="N1242" i="1"/>
  <c r="N1241" i="1"/>
  <c r="N1240" i="1"/>
  <c r="N1239" i="1"/>
  <c r="N1238" i="1"/>
  <c r="N1237" i="1"/>
  <c r="N1236" i="1"/>
  <c r="N1234" i="1"/>
  <c r="N1233" i="1"/>
  <c r="N1232" i="1"/>
  <c r="N1231" i="1"/>
  <c r="N1230" i="1"/>
  <c r="N1229" i="1"/>
  <c r="N1228" i="1"/>
  <c r="N1227" i="1"/>
  <c r="N1225" i="1"/>
  <c r="N1224" i="1"/>
  <c r="N1223" i="1"/>
  <c r="N1222" i="1"/>
  <c r="N1221" i="1"/>
  <c r="N1220" i="1"/>
  <c r="N1219" i="1"/>
  <c r="N1216" i="1"/>
  <c r="N1215" i="1"/>
  <c r="L1214" i="1"/>
  <c r="L1217" i="1" s="1"/>
  <c r="L1267" i="1" s="1"/>
  <c r="K1214" i="1"/>
  <c r="K1217" i="1" s="1"/>
  <c r="K1267" i="1" s="1"/>
  <c r="J1214" i="1"/>
  <c r="J1217" i="1" s="1"/>
  <c r="J1267" i="1" s="1"/>
  <c r="I1214" i="1"/>
  <c r="N1213" i="1"/>
  <c r="N1212" i="1"/>
  <c r="N1211" i="1"/>
  <c r="I1210" i="1"/>
  <c r="N1209" i="1"/>
  <c r="N1208" i="1"/>
  <c r="N1207" i="1"/>
  <c r="I1206" i="1"/>
  <c r="I1217" i="1" s="1"/>
  <c r="N1204" i="1"/>
  <c r="N1203" i="1"/>
  <c r="N1202" i="1"/>
  <c r="N1201" i="1"/>
  <c r="N1200" i="1"/>
  <c r="N1199" i="1"/>
  <c r="N1198" i="1"/>
  <c r="N1197" i="1"/>
  <c r="N1196" i="1"/>
  <c r="N1195" i="1"/>
  <c r="N1189" i="1"/>
  <c r="L1188" i="1"/>
  <c r="K1188" i="1"/>
  <c r="J1188" i="1"/>
  <c r="I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L1172" i="1"/>
  <c r="K1172" i="1"/>
  <c r="J1172" i="1"/>
  <c r="I1172" i="1"/>
  <c r="N1171" i="1"/>
  <c r="N1170" i="1"/>
  <c r="L1169" i="1"/>
  <c r="K1169" i="1"/>
  <c r="J1169" i="1"/>
  <c r="I1169" i="1"/>
  <c r="N1168" i="1"/>
  <c r="N1167" i="1"/>
  <c r="L1166" i="1"/>
  <c r="K1166" i="1"/>
  <c r="J1166" i="1"/>
  <c r="I1166" i="1"/>
  <c r="N1165" i="1"/>
  <c r="N1164" i="1"/>
  <c r="N1163" i="1"/>
  <c r="N1162" i="1"/>
  <c r="N1161" i="1"/>
  <c r="N1160" i="1"/>
  <c r="N1159" i="1"/>
  <c r="L1158" i="1"/>
  <c r="K1158" i="1"/>
  <c r="J1158" i="1"/>
  <c r="I1158" i="1"/>
  <c r="N1157" i="1"/>
  <c r="N1156" i="1"/>
  <c r="N1155" i="1"/>
  <c r="L1154" i="1"/>
  <c r="K1154" i="1"/>
  <c r="J1154" i="1"/>
  <c r="I1154" i="1"/>
  <c r="N1153" i="1"/>
  <c r="N1152" i="1"/>
  <c r="N1151" i="1"/>
  <c r="N1150" i="1"/>
  <c r="N1149" i="1"/>
  <c r="N1148" i="1"/>
  <c r="N1147" i="1"/>
  <c r="L1146" i="1"/>
  <c r="K1146" i="1"/>
  <c r="J1146" i="1"/>
  <c r="I1146" i="1"/>
  <c r="N1145" i="1"/>
  <c r="N1144" i="1"/>
  <c r="N1143" i="1"/>
  <c r="N1142" i="1"/>
  <c r="N1141" i="1"/>
  <c r="N1140" i="1"/>
  <c r="N1139" i="1"/>
  <c r="N1130" i="1"/>
  <c r="N1128" i="1"/>
  <c r="N1127" i="1"/>
  <c r="L1126" i="1"/>
  <c r="K1126" i="1"/>
  <c r="J1126" i="1"/>
  <c r="I1126" i="1"/>
  <c r="N1125" i="1"/>
  <c r="N1124" i="1"/>
  <c r="M1123" i="1"/>
  <c r="M1129" i="1" s="1"/>
  <c r="L1123" i="1"/>
  <c r="K1123" i="1"/>
  <c r="J1123" i="1"/>
  <c r="I1123" i="1"/>
  <c r="N1122" i="1"/>
  <c r="N1121" i="1"/>
  <c r="N1120" i="1"/>
  <c r="L1119" i="1"/>
  <c r="K1119" i="1"/>
  <c r="J1119" i="1"/>
  <c r="I1119" i="1"/>
  <c r="N1118" i="1"/>
  <c r="N1117" i="1"/>
  <c r="N1116" i="1"/>
  <c r="N1115" i="1"/>
  <c r="N1114" i="1"/>
  <c r="N1113" i="1"/>
  <c r="N1112" i="1"/>
  <c r="N1111" i="1"/>
  <c r="N1110" i="1"/>
  <c r="I1109" i="1"/>
  <c r="N1108" i="1"/>
  <c r="N1107" i="1"/>
  <c r="N1106" i="1"/>
  <c r="N1105" i="1"/>
  <c r="N1104" i="1"/>
  <c r="N1103" i="1"/>
  <c r="N1102" i="1"/>
  <c r="N1096" i="1"/>
  <c r="L1095" i="1"/>
  <c r="K1095" i="1"/>
  <c r="J1095" i="1"/>
  <c r="I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L1081" i="1"/>
  <c r="K1081" i="1"/>
  <c r="J1081" i="1"/>
  <c r="I1081" i="1"/>
  <c r="N1080" i="1"/>
  <c r="N1079" i="1"/>
  <c r="L1078" i="1"/>
  <c r="K1078" i="1"/>
  <c r="J1078" i="1"/>
  <c r="I1078" i="1"/>
  <c r="N1077" i="1"/>
  <c r="N1076" i="1"/>
  <c r="L1075" i="1"/>
  <c r="K1075" i="1"/>
  <c r="J1075" i="1"/>
  <c r="I1075" i="1"/>
  <c r="N1074" i="1"/>
  <c r="N1073" i="1"/>
  <c r="N1072" i="1"/>
  <c r="L1071" i="1"/>
  <c r="K1071" i="1"/>
  <c r="J1071" i="1"/>
  <c r="I1071" i="1"/>
  <c r="N1070" i="1"/>
  <c r="N1069" i="1"/>
  <c r="N1068" i="1"/>
  <c r="N1067" i="1"/>
  <c r="N1066" i="1"/>
  <c r="N1065" i="1"/>
  <c r="N1064" i="1"/>
  <c r="L1063" i="1"/>
  <c r="K1063" i="1"/>
  <c r="J1063" i="1"/>
  <c r="I1063" i="1"/>
  <c r="N1062" i="1"/>
  <c r="N1061" i="1"/>
  <c r="N1060" i="1"/>
  <c r="N1059" i="1"/>
  <c r="N1058" i="1"/>
  <c r="N1057" i="1"/>
  <c r="N1056" i="1"/>
  <c r="N1055" i="1"/>
  <c r="L1054" i="1"/>
  <c r="K1054" i="1"/>
  <c r="J1054" i="1"/>
  <c r="I1054" i="1"/>
  <c r="N1053" i="1"/>
  <c r="N1052" i="1"/>
  <c r="N1051" i="1"/>
  <c r="N1050" i="1"/>
  <c r="N1049" i="1"/>
  <c r="N1047" i="1"/>
  <c r="N1046" i="1"/>
  <c r="L1045" i="1"/>
  <c r="K1045" i="1"/>
  <c r="J1045" i="1"/>
  <c r="I1045" i="1"/>
  <c r="N1044" i="1"/>
  <c r="N1043" i="1"/>
  <c r="N1042" i="1"/>
  <c r="L1041" i="1"/>
  <c r="K1041" i="1"/>
  <c r="J1041" i="1"/>
  <c r="I1041" i="1"/>
  <c r="N1040" i="1"/>
  <c r="N1039" i="1"/>
  <c r="N1038" i="1"/>
  <c r="L1037" i="1"/>
  <c r="K1037" i="1"/>
  <c r="J1037" i="1"/>
  <c r="I1037" i="1"/>
  <c r="N1036" i="1"/>
  <c r="N1035" i="1"/>
  <c r="N1034" i="1"/>
  <c r="N1033" i="1"/>
  <c r="N1032" i="1"/>
  <c r="N1031" i="1"/>
  <c r="N1030" i="1"/>
  <c r="N1029" i="1"/>
  <c r="N1028" i="1"/>
  <c r="N1027" i="1"/>
  <c r="N1021" i="1"/>
  <c r="L1020" i="1"/>
  <c r="K1020" i="1"/>
  <c r="J1020" i="1"/>
  <c r="I1020" i="1"/>
  <c r="N1019" i="1"/>
  <c r="N1018" i="1"/>
  <c r="N1017" i="1"/>
  <c r="N1016" i="1"/>
  <c r="N1015" i="1"/>
  <c r="N1014" i="1"/>
  <c r="N1013" i="1"/>
  <c r="N1012" i="1"/>
  <c r="N1011" i="1"/>
  <c r="N1010" i="1"/>
  <c r="N1009" i="1"/>
  <c r="L1008" i="1"/>
  <c r="K1008" i="1"/>
  <c r="J1008" i="1"/>
  <c r="I1008" i="1"/>
  <c r="N1007" i="1"/>
  <c r="N1006" i="1"/>
  <c r="L1005" i="1"/>
  <c r="K1005" i="1"/>
  <c r="J1005" i="1"/>
  <c r="I1005" i="1"/>
  <c r="N1004" i="1"/>
  <c r="N1003" i="1"/>
  <c r="L1002" i="1"/>
  <c r="K1002" i="1"/>
  <c r="J1002" i="1"/>
  <c r="I1002" i="1"/>
  <c r="N1001" i="1"/>
  <c r="N1000" i="1"/>
  <c r="N999" i="1"/>
  <c r="L998" i="1"/>
  <c r="K998" i="1"/>
  <c r="J998" i="1"/>
  <c r="I998" i="1"/>
  <c r="N997" i="1"/>
  <c r="N996" i="1"/>
  <c r="N995" i="1"/>
  <c r="N994" i="1"/>
  <c r="N993" i="1"/>
  <c r="N992" i="1"/>
  <c r="N991" i="1"/>
  <c r="L990" i="1"/>
  <c r="K990" i="1"/>
  <c r="J990" i="1"/>
  <c r="I990" i="1"/>
  <c r="N989" i="1"/>
  <c r="N988" i="1"/>
  <c r="N987" i="1"/>
  <c r="N985" i="1"/>
  <c r="N984" i="1"/>
  <c r="N983" i="1"/>
  <c r="N982" i="1"/>
  <c r="L981" i="1"/>
  <c r="K981" i="1"/>
  <c r="J981" i="1"/>
  <c r="I981" i="1"/>
  <c r="N980" i="1"/>
  <c r="N979" i="1"/>
  <c r="N978" i="1"/>
  <c r="N977" i="1"/>
  <c r="N976" i="1"/>
  <c r="N975" i="1"/>
  <c r="N974" i="1"/>
  <c r="N973" i="1"/>
  <c r="N972" i="1"/>
  <c r="L971" i="1"/>
  <c r="K971" i="1"/>
  <c r="J971" i="1"/>
  <c r="I971" i="1"/>
  <c r="N970" i="1"/>
  <c r="N969" i="1"/>
  <c r="N968" i="1"/>
  <c r="N967" i="1"/>
  <c r="N966" i="1"/>
  <c r="N965" i="1"/>
  <c r="N964" i="1"/>
  <c r="N963" i="1"/>
  <c r="N962" i="1"/>
  <c r="N961" i="1"/>
  <c r="M960" i="1"/>
  <c r="N959" i="1"/>
  <c r="N958" i="1"/>
  <c r="L957" i="1"/>
  <c r="K957" i="1"/>
  <c r="J957" i="1"/>
  <c r="I957" i="1"/>
  <c r="N956" i="1"/>
  <c r="N955" i="1"/>
  <c r="N954" i="1"/>
  <c r="L953" i="1"/>
  <c r="K953" i="1"/>
  <c r="J953" i="1"/>
  <c r="I953" i="1"/>
  <c r="N952" i="1"/>
  <c r="N951" i="1"/>
  <c r="N950" i="1"/>
  <c r="N948" i="1"/>
  <c r="N947" i="1"/>
  <c r="N946" i="1"/>
  <c r="N945" i="1"/>
  <c r="N944" i="1"/>
  <c r="N938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3" i="1"/>
  <c r="N922" i="1"/>
  <c r="N920" i="1"/>
  <c r="N919" i="1"/>
  <c r="N917" i="1"/>
  <c r="N916" i="1"/>
  <c r="N915" i="1"/>
  <c r="N914" i="1"/>
  <c r="N912" i="1"/>
  <c r="N911" i="1"/>
  <c r="N910" i="1"/>
  <c r="N909" i="1"/>
  <c r="N907" i="1"/>
  <c r="N906" i="1"/>
  <c r="N905" i="1"/>
  <c r="N904" i="1"/>
  <c r="N903" i="1"/>
  <c r="N901" i="1"/>
  <c r="N900" i="1"/>
  <c r="N899" i="1"/>
  <c r="N898" i="1"/>
  <c r="N897" i="1"/>
  <c r="N896" i="1"/>
  <c r="N895" i="1"/>
  <c r="N894" i="1"/>
  <c r="N892" i="1"/>
  <c r="N891" i="1"/>
  <c r="N890" i="1"/>
  <c r="N889" i="1"/>
  <c r="N885" i="1"/>
  <c r="N883" i="1"/>
  <c r="N881" i="1"/>
  <c r="N880" i="1"/>
  <c r="N879" i="1"/>
  <c r="N877" i="1"/>
  <c r="N876" i="1"/>
  <c r="N875" i="1"/>
  <c r="N873" i="1"/>
  <c r="N872" i="1"/>
  <c r="N871" i="1"/>
  <c r="N870" i="1"/>
  <c r="N869" i="1"/>
  <c r="N868" i="1"/>
  <c r="N867" i="1"/>
  <c r="N866" i="1"/>
  <c r="N865" i="1"/>
  <c r="N864" i="1"/>
  <c r="N863" i="1"/>
  <c r="L859" i="1"/>
  <c r="K859" i="1"/>
  <c r="J859" i="1"/>
  <c r="I859" i="1"/>
  <c r="N855" i="1"/>
  <c r="N853" i="1"/>
  <c r="N852" i="1"/>
  <c r="N850" i="1"/>
  <c r="N849" i="1"/>
  <c r="N848" i="1"/>
  <c r="N847" i="1"/>
  <c r="N846" i="1"/>
  <c r="N844" i="1"/>
  <c r="N843" i="1"/>
  <c r="N842" i="1"/>
  <c r="N841" i="1"/>
  <c r="N840" i="1"/>
  <c r="N839" i="1"/>
  <c r="N838" i="1"/>
  <c r="N837" i="1"/>
  <c r="N835" i="1"/>
  <c r="N834" i="1"/>
  <c r="N832" i="1"/>
  <c r="N831" i="1"/>
  <c r="N829" i="1"/>
  <c r="N828" i="1"/>
  <c r="N827" i="1"/>
  <c r="N825" i="1"/>
  <c r="N824" i="1"/>
  <c r="N823" i="1"/>
  <c r="N822" i="1"/>
  <c r="N821" i="1"/>
  <c r="N820" i="1"/>
  <c r="N819" i="1"/>
  <c r="N818" i="1"/>
  <c r="N817" i="1"/>
  <c r="N815" i="1"/>
  <c r="N814" i="1"/>
  <c r="N813" i="1"/>
  <c r="N812" i="1"/>
  <c r="N811" i="1"/>
  <c r="N810" i="1"/>
  <c r="N808" i="1"/>
  <c r="N807" i="1"/>
  <c r="N806" i="1"/>
  <c r="N805" i="1"/>
  <c r="N802" i="1"/>
  <c r="N801" i="1"/>
  <c r="N799" i="1"/>
  <c r="N798" i="1"/>
  <c r="N797" i="1"/>
  <c r="N795" i="1"/>
  <c r="N794" i="1"/>
  <c r="N793" i="1"/>
  <c r="N791" i="1"/>
  <c r="N790" i="1"/>
  <c r="N789" i="1"/>
  <c r="N788" i="1"/>
  <c r="N1264" i="2"/>
  <c r="L1589" i="2"/>
  <c r="K1589" i="2"/>
  <c r="J1589" i="2"/>
  <c r="I1589" i="2"/>
  <c r="N1588" i="2"/>
  <c r="N1587" i="2"/>
  <c r="N1586" i="2"/>
  <c r="N1585" i="2"/>
  <c r="N1584" i="2"/>
  <c r="N1583" i="2"/>
  <c r="N1582" i="2"/>
  <c r="N1581" i="2"/>
  <c r="N1580" i="2"/>
  <c r="N1506" i="2"/>
  <c r="N836" i="1" l="1"/>
  <c r="N30" i="1"/>
  <c r="N56" i="1"/>
  <c r="N59" i="1"/>
  <c r="N107" i="1"/>
  <c r="N90" i="1"/>
  <c r="N73" i="1"/>
  <c r="N51" i="1"/>
  <c r="N41" i="1"/>
  <c r="K1190" i="1"/>
  <c r="I1190" i="1"/>
  <c r="L1190" i="1"/>
  <c r="J1190" i="1"/>
  <c r="N1330" i="1"/>
  <c r="I1267" i="1"/>
  <c r="I1426" i="1"/>
  <c r="N1589" i="2"/>
  <c r="N1002" i="1"/>
  <c r="N796" i="1"/>
  <c r="N1054" i="1"/>
  <c r="N1063" i="1"/>
  <c r="N1071" i="1"/>
  <c r="N1081" i="1"/>
  <c r="I1129" i="1"/>
  <c r="N1172" i="1"/>
  <c r="N1291" i="1"/>
  <c r="J1425" i="1"/>
  <c r="J1426" i="1" s="1"/>
  <c r="N924" i="1"/>
  <c r="K960" i="1"/>
  <c r="N1008" i="1"/>
  <c r="N1037" i="1"/>
  <c r="N1041" i="1"/>
  <c r="N1158" i="1"/>
  <c r="N1317" i="1"/>
  <c r="N1327" i="1"/>
  <c r="N1333" i="1"/>
  <c r="N1363" i="1"/>
  <c r="N800" i="1"/>
  <c r="N830" i="1"/>
  <c r="N1045" i="1"/>
  <c r="J1048" i="1"/>
  <c r="N1078" i="1"/>
  <c r="N1367" i="1"/>
  <c r="N1383" i="1"/>
  <c r="N1393" i="1"/>
  <c r="N1397" i="1"/>
  <c r="N857" i="1"/>
  <c r="N874" i="1"/>
  <c r="N918" i="1"/>
  <c r="N921" i="1"/>
  <c r="N937" i="1"/>
  <c r="I960" i="1"/>
  <c r="N1005" i="1"/>
  <c r="N1146" i="1"/>
  <c r="N1169" i="1"/>
  <c r="N1226" i="1"/>
  <c r="N1350" i="1"/>
  <c r="K1425" i="1"/>
  <c r="K1426" i="1" s="1"/>
  <c r="N1400" i="1"/>
  <c r="I1022" i="1"/>
  <c r="L1129" i="1"/>
  <c r="L1351" i="1"/>
  <c r="N816" i="1"/>
  <c r="N826" i="1"/>
  <c r="N833" i="1"/>
  <c r="N878" i="1"/>
  <c r="N893" i="1"/>
  <c r="N902" i="1"/>
  <c r="N913" i="1"/>
  <c r="L960" i="1"/>
  <c r="N981" i="1"/>
  <c r="L1022" i="1"/>
  <c r="K1022" i="1"/>
  <c r="I1048" i="1"/>
  <c r="N1075" i="1"/>
  <c r="N1095" i="1"/>
  <c r="N1123" i="1"/>
  <c r="N1126" i="1"/>
  <c r="K1129" i="1"/>
  <c r="N1154" i="1"/>
  <c r="N1235" i="1"/>
  <c r="N1243" i="1"/>
  <c r="N1253" i="1"/>
  <c r="N1264" i="1"/>
  <c r="N1281" i="1"/>
  <c r="N1287" i="1"/>
  <c r="K1295" i="1"/>
  <c r="N1323" i="1"/>
  <c r="N1403" i="1"/>
  <c r="N882" i="1"/>
  <c r="N949" i="1"/>
  <c r="N953" i="1"/>
  <c r="N990" i="1"/>
  <c r="N1020" i="1"/>
  <c r="J1022" i="1"/>
  <c r="L1048" i="1"/>
  <c r="I1097" i="1"/>
  <c r="K1097" i="1"/>
  <c r="J1129" i="1"/>
  <c r="N1188" i="1"/>
  <c r="N1206" i="1"/>
  <c r="N1247" i="1"/>
  <c r="N1277" i="1"/>
  <c r="J1295" i="1"/>
  <c r="K1351" i="1"/>
  <c r="N1359" i="1"/>
  <c r="N1376" i="1"/>
  <c r="N792" i="1"/>
  <c r="N809" i="1"/>
  <c r="N957" i="1"/>
  <c r="J960" i="1"/>
  <c r="N971" i="1"/>
  <c r="N998" i="1"/>
  <c r="K1048" i="1"/>
  <c r="L1097" i="1"/>
  <c r="J1097" i="1"/>
  <c r="J1098" i="1" s="1"/>
  <c r="N1109" i="1"/>
  <c r="N1119" i="1"/>
  <c r="N1166" i="1"/>
  <c r="N1210" i="1"/>
  <c r="N1214" i="1"/>
  <c r="N1250" i="1"/>
  <c r="L1295" i="1"/>
  <c r="J1351" i="1"/>
  <c r="I1351" i="1"/>
  <c r="L1425" i="1"/>
  <c r="L1426" i="1" s="1"/>
  <c r="N1424" i="1"/>
  <c r="M1437" i="2"/>
  <c r="I1352" i="1" l="1"/>
  <c r="J1191" i="1"/>
  <c r="I1191" i="1"/>
  <c r="L1191" i="1"/>
  <c r="K1191" i="1"/>
  <c r="K1352" i="1"/>
  <c r="L1098" i="1"/>
  <c r="I1098" i="1"/>
  <c r="J1352" i="1"/>
  <c r="N960" i="1"/>
  <c r="N1190" i="1"/>
  <c r="L1023" i="1"/>
  <c r="N887" i="1"/>
  <c r="N1425" i="1"/>
  <c r="N1097" i="1"/>
  <c r="N939" i="1"/>
  <c r="N1048" i="1"/>
  <c r="J1023" i="1"/>
  <c r="N1266" i="1"/>
  <c r="I1023" i="1"/>
  <c r="N1022" i="1"/>
  <c r="N803" i="1"/>
  <c r="N1295" i="1"/>
  <c r="N1217" i="1"/>
  <c r="N1129" i="1"/>
  <c r="N1351" i="1"/>
  <c r="K1023" i="1"/>
  <c r="N858" i="1"/>
  <c r="K1098" i="1"/>
  <c r="L1352" i="1"/>
  <c r="N1426" i="2"/>
  <c r="N1023" i="1" l="1"/>
  <c r="N1352" i="1"/>
  <c r="N1191" i="1"/>
  <c r="N1267" i="1"/>
  <c r="N859" i="1"/>
  <c r="N1426" i="1"/>
  <c r="N1098" i="1"/>
  <c r="N940" i="1"/>
  <c r="J1107" i="2"/>
  <c r="K1107" i="2"/>
  <c r="L1107" i="2"/>
  <c r="I1107" i="2"/>
  <c r="N1106" i="2"/>
  <c r="N1105" i="2"/>
  <c r="N1104" i="2"/>
  <c r="N1103" i="2"/>
  <c r="N1102" i="2"/>
  <c r="N1101" i="2"/>
  <c r="N1100" i="2"/>
  <c r="N1099" i="2"/>
  <c r="N1098" i="2"/>
  <c r="M948" i="2"/>
  <c r="N936" i="2"/>
  <c r="N935" i="2"/>
  <c r="N934" i="2"/>
  <c r="N933" i="2"/>
  <c r="N932" i="2"/>
  <c r="N817" i="2"/>
  <c r="N816" i="2"/>
  <c r="N815" i="2"/>
  <c r="N1107" i="2" l="1"/>
  <c r="N937" i="2"/>
  <c r="N818" i="2"/>
  <c r="N781" i="1" l="1"/>
  <c r="L723" i="1"/>
  <c r="K723" i="1"/>
  <c r="J723" i="1"/>
  <c r="I723" i="1"/>
  <c r="N722" i="1"/>
  <c r="N721" i="1"/>
  <c r="N720" i="1"/>
  <c r="N719" i="1"/>
  <c r="N718" i="1"/>
  <c r="N712" i="1"/>
  <c r="L710" i="1"/>
  <c r="L711" i="1" s="1"/>
  <c r="K710" i="1"/>
  <c r="K711" i="1" s="1"/>
  <c r="J710" i="1"/>
  <c r="J711" i="1" s="1"/>
  <c r="I710" i="1"/>
  <c r="I711" i="1" s="1"/>
  <c r="N709" i="1"/>
  <c r="N708" i="1"/>
  <c r="N707" i="1"/>
  <c r="N706" i="1"/>
  <c r="N705" i="1"/>
  <c r="N704" i="1"/>
  <c r="N703" i="1"/>
  <c r="N702" i="1"/>
  <c r="N701" i="1"/>
  <c r="N700" i="1"/>
  <c r="N698" i="1"/>
  <c r="N697" i="1"/>
  <c r="N695" i="1"/>
  <c r="N694" i="1"/>
  <c r="N692" i="1"/>
  <c r="N691" i="1"/>
  <c r="N690" i="1"/>
  <c r="N688" i="1"/>
  <c r="N687" i="1"/>
  <c r="N686" i="1"/>
  <c r="N685" i="1"/>
  <c r="N684" i="1"/>
  <c r="N683" i="1"/>
  <c r="N682" i="1"/>
  <c r="N680" i="1"/>
  <c r="N679" i="1"/>
  <c r="N678" i="1"/>
  <c r="N677" i="1"/>
  <c r="N676" i="1"/>
  <c r="N675" i="1"/>
  <c r="N674" i="1"/>
  <c r="N673" i="1"/>
  <c r="N671" i="1"/>
  <c r="N669" i="1"/>
  <c r="N668" i="1"/>
  <c r="N667" i="1"/>
  <c r="N666" i="1"/>
  <c r="N665" i="1"/>
  <c r="L663" i="1"/>
  <c r="L714" i="1" s="1"/>
  <c r="K663" i="1"/>
  <c r="K714" i="1" s="1"/>
  <c r="J663" i="1"/>
  <c r="J714" i="1" s="1"/>
  <c r="I663" i="1"/>
  <c r="I714" i="1" s="1"/>
  <c r="N662" i="1"/>
  <c r="N661" i="1"/>
  <c r="N659" i="1"/>
  <c r="N658" i="1"/>
  <c r="N657" i="1"/>
  <c r="N655" i="1"/>
  <c r="N654" i="1"/>
  <c r="N653" i="1"/>
  <c r="N650" i="1"/>
  <c r="N649" i="1"/>
  <c r="N648" i="1"/>
  <c r="N647" i="1"/>
  <c r="N646" i="1"/>
  <c r="N645" i="1"/>
  <c r="N644" i="1"/>
  <c r="N643" i="1"/>
  <c r="N642" i="1"/>
  <c r="N641" i="1"/>
  <c r="M636" i="1"/>
  <c r="M637" i="1" s="1"/>
  <c r="L635" i="1"/>
  <c r="K635" i="1"/>
  <c r="J635" i="1"/>
  <c r="I635" i="1"/>
  <c r="N633" i="1"/>
  <c r="N632" i="1"/>
  <c r="N631" i="1"/>
  <c r="N630" i="1"/>
  <c r="N629" i="1"/>
  <c r="N628" i="1"/>
  <c r="N627" i="1"/>
  <c r="N626" i="1"/>
  <c r="N625" i="1"/>
  <c r="L623" i="1"/>
  <c r="K623" i="1"/>
  <c r="J623" i="1"/>
  <c r="I623" i="1"/>
  <c r="N622" i="1"/>
  <c r="N621" i="1"/>
  <c r="L620" i="1"/>
  <c r="K620" i="1"/>
  <c r="J620" i="1"/>
  <c r="I620" i="1"/>
  <c r="N619" i="1"/>
  <c r="N618" i="1"/>
  <c r="L617" i="1"/>
  <c r="K617" i="1"/>
  <c r="J617" i="1"/>
  <c r="I617" i="1"/>
  <c r="N616" i="1"/>
  <c r="N615" i="1"/>
  <c r="N614" i="1"/>
  <c r="L613" i="1"/>
  <c r="K613" i="1"/>
  <c r="J613" i="1"/>
  <c r="I613" i="1"/>
  <c r="N611" i="1"/>
  <c r="N610" i="1"/>
  <c r="N609" i="1"/>
  <c r="N608" i="1"/>
  <c r="L607" i="1"/>
  <c r="K607" i="1"/>
  <c r="J607" i="1"/>
  <c r="I607" i="1"/>
  <c r="N606" i="1"/>
  <c r="N605" i="1"/>
  <c r="N604" i="1"/>
  <c r="N603" i="1"/>
  <c r="N602" i="1"/>
  <c r="N601" i="1"/>
  <c r="N600" i="1"/>
  <c r="N599" i="1"/>
  <c r="N598" i="1"/>
  <c r="N597" i="1"/>
  <c r="N596" i="1"/>
  <c r="L595" i="1"/>
  <c r="K595" i="1"/>
  <c r="J595" i="1"/>
  <c r="I595" i="1"/>
  <c r="N594" i="1"/>
  <c r="N593" i="1"/>
  <c r="N592" i="1"/>
  <c r="N591" i="1"/>
  <c r="N590" i="1"/>
  <c r="N589" i="1"/>
  <c r="L586" i="1"/>
  <c r="K586" i="1"/>
  <c r="J586" i="1"/>
  <c r="I586" i="1"/>
  <c r="N585" i="1"/>
  <c r="N584" i="1"/>
  <c r="L583" i="1"/>
  <c r="K583" i="1"/>
  <c r="J583" i="1"/>
  <c r="I583" i="1"/>
  <c r="N582" i="1"/>
  <c r="N581" i="1"/>
  <c r="N580" i="1"/>
  <c r="L579" i="1"/>
  <c r="K579" i="1"/>
  <c r="J579" i="1"/>
  <c r="I579" i="1"/>
  <c r="N578" i="1"/>
  <c r="N577" i="1"/>
  <c r="N576" i="1"/>
  <c r="N575" i="1"/>
  <c r="N574" i="1"/>
  <c r="L573" i="1"/>
  <c r="K573" i="1"/>
  <c r="J573" i="1"/>
  <c r="I573" i="1"/>
  <c r="N572" i="1"/>
  <c r="N571" i="1"/>
  <c r="N570" i="1"/>
  <c r="L569" i="1"/>
  <c r="K569" i="1"/>
  <c r="J569" i="1"/>
  <c r="I569" i="1"/>
  <c r="N568" i="1"/>
  <c r="N567" i="1"/>
  <c r="N566" i="1"/>
  <c r="N565" i="1"/>
  <c r="L394" i="1"/>
  <c r="K394" i="1"/>
  <c r="J394" i="1"/>
  <c r="I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8" i="1"/>
  <c r="N377" i="1"/>
  <c r="N375" i="1"/>
  <c r="N374" i="1"/>
  <c r="N372" i="1"/>
  <c r="N371" i="1"/>
  <c r="N370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4" i="1"/>
  <c r="N353" i="1"/>
  <c r="N352" i="1"/>
  <c r="N351" i="1"/>
  <c r="N350" i="1"/>
  <c r="N349" i="1"/>
  <c r="N348" i="1"/>
  <c r="N347" i="1"/>
  <c r="N346" i="1"/>
  <c r="N345" i="1"/>
  <c r="N344" i="1"/>
  <c r="N342" i="1"/>
  <c r="N341" i="1"/>
  <c r="N340" i="1"/>
  <c r="N339" i="1"/>
  <c r="L336" i="1"/>
  <c r="L337" i="1" s="1"/>
  <c r="K336" i="1"/>
  <c r="K337" i="1" s="1"/>
  <c r="J336" i="1"/>
  <c r="J337" i="1" s="1"/>
  <c r="I336" i="1"/>
  <c r="I337" i="1" s="1"/>
  <c r="N335" i="1"/>
  <c r="N334" i="1"/>
  <c r="N332" i="1"/>
  <c r="N331" i="1"/>
  <c r="N330" i="1"/>
  <c r="N328" i="1"/>
  <c r="N327" i="1"/>
  <c r="N326" i="1"/>
  <c r="N324" i="1"/>
  <c r="N323" i="1"/>
  <c r="N322" i="1"/>
  <c r="N321" i="1"/>
  <c r="N320" i="1"/>
  <c r="N269" i="1"/>
  <c r="N230" i="1"/>
  <c r="L229" i="1"/>
  <c r="K229" i="1"/>
  <c r="J229" i="1"/>
  <c r="I229" i="1"/>
  <c r="N228" i="1"/>
  <c r="N227" i="1"/>
  <c r="N226" i="1"/>
  <c r="N225" i="1"/>
  <c r="N224" i="1"/>
  <c r="N221" i="1"/>
  <c r="N220" i="1"/>
  <c r="N219" i="1"/>
  <c r="N218" i="1"/>
  <c r="N217" i="1"/>
  <c r="N216" i="1"/>
  <c r="L215" i="1"/>
  <c r="K215" i="1"/>
  <c r="J215" i="1"/>
  <c r="I215" i="1"/>
  <c r="N214" i="1"/>
  <c r="N213" i="1"/>
  <c r="L212" i="1"/>
  <c r="K212" i="1"/>
  <c r="J212" i="1"/>
  <c r="I212" i="1"/>
  <c r="N211" i="1"/>
  <c r="N210" i="1"/>
  <c r="L209" i="1"/>
  <c r="K209" i="1"/>
  <c r="J209" i="1"/>
  <c r="I209" i="1"/>
  <c r="N208" i="1"/>
  <c r="N207" i="1"/>
  <c r="N206" i="1"/>
  <c r="L205" i="1"/>
  <c r="K205" i="1"/>
  <c r="J205" i="1"/>
  <c r="I205" i="1"/>
  <c r="N204" i="1"/>
  <c r="N203" i="1"/>
  <c r="N202" i="1"/>
  <c r="N201" i="1"/>
  <c r="N200" i="1"/>
  <c r="N199" i="1"/>
  <c r="N198" i="1"/>
  <c r="N196" i="1"/>
  <c r="N194" i="1"/>
  <c r="N193" i="1"/>
  <c r="N192" i="1"/>
  <c r="N191" i="1"/>
  <c r="N190" i="1"/>
  <c r="L189" i="1"/>
  <c r="K189" i="1"/>
  <c r="J189" i="1"/>
  <c r="I189" i="1"/>
  <c r="N188" i="1"/>
  <c r="N187" i="1"/>
  <c r="N186" i="1"/>
  <c r="N185" i="1"/>
  <c r="N184" i="1"/>
  <c r="N183" i="1"/>
  <c r="N182" i="1"/>
  <c r="N181" i="1"/>
  <c r="N180" i="1"/>
  <c r="L179" i="1"/>
  <c r="K179" i="1"/>
  <c r="J179" i="1"/>
  <c r="I179" i="1"/>
  <c r="N178" i="1"/>
  <c r="N177" i="1"/>
  <c r="N176" i="1"/>
  <c r="N174" i="1"/>
  <c r="N173" i="1"/>
  <c r="N172" i="1"/>
  <c r="N171" i="1"/>
  <c r="N170" i="1"/>
  <c r="N167" i="1"/>
  <c r="N166" i="1"/>
  <c r="L165" i="1"/>
  <c r="K165" i="1"/>
  <c r="J165" i="1"/>
  <c r="I165" i="1"/>
  <c r="N164" i="1"/>
  <c r="N163" i="1"/>
  <c r="N162" i="1"/>
  <c r="L161" i="1"/>
  <c r="K161" i="1"/>
  <c r="J161" i="1"/>
  <c r="I161" i="1"/>
  <c r="N160" i="1"/>
  <c r="N159" i="1"/>
  <c r="N158" i="1"/>
  <c r="L157" i="1"/>
  <c r="K157" i="1"/>
  <c r="J157" i="1"/>
  <c r="I157" i="1"/>
  <c r="N156" i="1"/>
  <c r="N155" i="1"/>
  <c r="N154" i="1"/>
  <c r="N153" i="1"/>
  <c r="N152" i="1"/>
  <c r="N151" i="1"/>
  <c r="N150" i="1"/>
  <c r="N1185" i="2"/>
  <c r="N1186" i="2"/>
  <c r="N1187" i="2"/>
  <c r="N1188" i="2"/>
  <c r="N1189" i="2"/>
  <c r="N1190" i="2"/>
  <c r="N1191" i="2"/>
  <c r="N1192" i="2"/>
  <c r="N1193" i="2"/>
  <c r="N1477" i="2"/>
  <c r="N997" i="2"/>
  <c r="N723" i="1" l="1"/>
  <c r="N733" i="1" s="1"/>
  <c r="N656" i="1"/>
  <c r="N696" i="1"/>
  <c r="N569" i="1"/>
  <c r="N579" i="1"/>
  <c r="N660" i="1"/>
  <c r="K587" i="1"/>
  <c r="N652" i="1"/>
  <c r="N672" i="1"/>
  <c r="N681" i="1"/>
  <c r="N689" i="1"/>
  <c r="N583" i="1"/>
  <c r="N693" i="1"/>
  <c r="N710" i="1"/>
  <c r="J587" i="1"/>
  <c r="N613" i="1"/>
  <c r="N617" i="1"/>
  <c r="J636" i="1"/>
  <c r="N635" i="1"/>
  <c r="I636" i="1"/>
  <c r="I587" i="1"/>
  <c r="N595" i="1"/>
  <c r="N620" i="1"/>
  <c r="N573" i="1"/>
  <c r="L587" i="1"/>
  <c r="N607" i="1"/>
  <c r="L636" i="1"/>
  <c r="K636" i="1"/>
  <c r="N325" i="1"/>
  <c r="N329" i="1"/>
  <c r="N333" i="1"/>
  <c r="N343" i="1"/>
  <c r="N373" i="1"/>
  <c r="N355" i="1"/>
  <c r="N369" i="1"/>
  <c r="N376" i="1"/>
  <c r="N394" i="1"/>
  <c r="N161" i="1"/>
  <c r="L168" i="1"/>
  <c r="N165" i="1"/>
  <c r="K168" i="1"/>
  <c r="K231" i="1"/>
  <c r="N205" i="1"/>
  <c r="N209" i="1"/>
  <c r="N212" i="1"/>
  <c r="J231" i="1"/>
  <c r="N229" i="1"/>
  <c r="N157" i="1"/>
  <c r="J168" i="1"/>
  <c r="N179" i="1"/>
  <c r="I231" i="1"/>
  <c r="N189" i="1"/>
  <c r="I168" i="1"/>
  <c r="L231" i="1"/>
  <c r="N197" i="1"/>
  <c r="M627" i="2"/>
  <c r="M628" i="2" s="1"/>
  <c r="N522" i="2"/>
  <c r="N336" i="2"/>
  <c r="N335" i="2"/>
  <c r="N334" i="2"/>
  <c r="N333" i="2"/>
  <c r="J309" i="2"/>
  <c r="K309" i="2"/>
  <c r="L309" i="2"/>
  <c r="I309" i="2"/>
  <c r="N185" i="2"/>
  <c r="N587" i="1" l="1"/>
  <c r="K637" i="1"/>
  <c r="J637" i="1"/>
  <c r="L637" i="1"/>
  <c r="N663" i="1"/>
  <c r="N713" i="1"/>
  <c r="N636" i="1"/>
  <c r="I637" i="1"/>
  <c r="N337" i="1"/>
  <c r="N396" i="1"/>
  <c r="J232" i="1"/>
  <c r="L232" i="1"/>
  <c r="N168" i="1"/>
  <c r="K232" i="1"/>
  <c r="I232" i="1"/>
  <c r="N231" i="1"/>
  <c r="N337" i="2"/>
  <c r="N8" i="2"/>
  <c r="N9" i="2"/>
  <c r="N10" i="2"/>
  <c r="N11" i="2"/>
  <c r="N12" i="2"/>
  <c r="N7" i="2"/>
  <c r="N18" i="2"/>
  <c r="N19" i="2"/>
  <c r="N21" i="2"/>
  <c r="N22" i="2"/>
  <c r="N25" i="2"/>
  <c r="N26" i="2"/>
  <c r="N27" i="2"/>
  <c r="N28" i="2"/>
  <c r="N30" i="2"/>
  <c r="N31" i="2"/>
  <c r="N32" i="2"/>
  <c r="N33" i="2"/>
  <c r="N34" i="2"/>
  <c r="N35" i="2"/>
  <c r="N36" i="2"/>
  <c r="N37" i="2"/>
  <c r="N38" i="2"/>
  <c r="N39" i="2"/>
  <c r="N41" i="2"/>
  <c r="N42" i="2"/>
  <c r="N43" i="2"/>
  <c r="N44" i="2"/>
  <c r="N45" i="2"/>
  <c r="N46" i="2"/>
  <c r="N47" i="2"/>
  <c r="N48" i="2"/>
  <c r="N49" i="2"/>
  <c r="N51" i="2"/>
  <c r="N52" i="2"/>
  <c r="N53" i="2"/>
  <c r="N54" i="2"/>
  <c r="N56" i="2"/>
  <c r="N57" i="2"/>
  <c r="N59" i="2"/>
  <c r="N60" i="2"/>
  <c r="N62" i="2"/>
  <c r="N63" i="2"/>
  <c r="N64" i="2"/>
  <c r="N65" i="2"/>
  <c r="N66" i="2"/>
  <c r="N67" i="2"/>
  <c r="N68" i="2"/>
  <c r="N69" i="2"/>
  <c r="N70" i="2"/>
  <c r="N71" i="2"/>
  <c r="N78" i="2"/>
  <c r="N79" i="2"/>
  <c r="N80" i="2"/>
  <c r="N81" i="2"/>
  <c r="N82" i="2"/>
  <c r="N83" i="2"/>
  <c r="N84" i="2"/>
  <c r="N85" i="2"/>
  <c r="N86" i="2"/>
  <c r="N87" i="2"/>
  <c r="N89" i="2"/>
  <c r="N90" i="2"/>
  <c r="N91" i="2"/>
  <c r="N93" i="2"/>
  <c r="N94" i="2"/>
  <c r="N95" i="2"/>
  <c r="N97" i="2"/>
  <c r="N98" i="2"/>
  <c r="N101" i="2"/>
  <c r="N102" i="2"/>
  <c r="N103" i="2"/>
  <c r="N104" i="2"/>
  <c r="N106" i="2"/>
  <c r="N107" i="2"/>
  <c r="N108" i="2"/>
  <c r="N109" i="2"/>
  <c r="N110" i="2"/>
  <c r="N111" i="2"/>
  <c r="N112" i="2"/>
  <c r="N113" i="2"/>
  <c r="N115" i="2"/>
  <c r="N116" i="2"/>
  <c r="N117" i="2"/>
  <c r="N118" i="2"/>
  <c r="N119" i="2"/>
  <c r="N120" i="2"/>
  <c r="N121" i="2"/>
  <c r="N123" i="2"/>
  <c r="N124" i="2"/>
  <c r="N125" i="2"/>
  <c r="N127" i="2"/>
  <c r="N128" i="2"/>
  <c r="N130" i="2"/>
  <c r="N131" i="2"/>
  <c r="N133" i="2"/>
  <c r="N134" i="2"/>
  <c r="N135" i="2"/>
  <c r="N136" i="2"/>
  <c r="N137" i="2"/>
  <c r="N138" i="2"/>
  <c r="N139" i="2"/>
  <c r="N140" i="2"/>
  <c r="N142" i="2"/>
  <c r="N148" i="2"/>
  <c r="N149" i="2"/>
  <c r="N150" i="2"/>
  <c r="N151" i="2"/>
  <c r="N152" i="2"/>
  <c r="N153" i="2"/>
  <c r="N154" i="2"/>
  <c r="N156" i="2"/>
  <c r="N157" i="2"/>
  <c r="N158" i="2"/>
  <c r="N160" i="2"/>
  <c r="N161" i="2"/>
  <c r="N162" i="2"/>
  <c r="N164" i="2"/>
  <c r="N165" i="2"/>
  <c r="N168" i="2"/>
  <c r="N169" i="2"/>
  <c r="N170" i="2"/>
  <c r="N171" i="2"/>
  <c r="N172" i="2"/>
  <c r="N174" i="2"/>
  <c r="N175" i="2"/>
  <c r="N176" i="2"/>
  <c r="N178" i="2"/>
  <c r="N179" i="2"/>
  <c r="N180" i="2"/>
  <c r="N181" i="2"/>
  <c r="N182" i="2"/>
  <c r="N183" i="2"/>
  <c r="N184" i="2"/>
  <c r="N186" i="2"/>
  <c r="N188" i="2"/>
  <c r="N189" i="2"/>
  <c r="N190" i="2"/>
  <c r="N191" i="2"/>
  <c r="N192" i="2"/>
  <c r="N194" i="2"/>
  <c r="N196" i="2"/>
  <c r="N197" i="2"/>
  <c r="N198" i="2"/>
  <c r="N199" i="2"/>
  <c r="N200" i="2"/>
  <c r="N201" i="2"/>
  <c r="N202" i="2"/>
  <c r="N204" i="2"/>
  <c r="N205" i="2"/>
  <c r="N206" i="2"/>
  <c r="N208" i="2"/>
  <c r="N209" i="2"/>
  <c r="N211" i="2"/>
  <c r="N212" i="2"/>
  <c r="N214" i="2"/>
  <c r="N215" i="2"/>
  <c r="N216" i="2"/>
  <c r="N217" i="2"/>
  <c r="N218" i="2"/>
  <c r="N219" i="2"/>
  <c r="N222" i="2"/>
  <c r="N223" i="2"/>
  <c r="N224" i="2"/>
  <c r="N225" i="2"/>
  <c r="N226" i="2"/>
  <c r="N228" i="2"/>
  <c r="N234" i="2"/>
  <c r="N235" i="2"/>
  <c r="N236" i="2"/>
  <c r="N237" i="2"/>
  <c r="N238" i="2"/>
  <c r="N239" i="2"/>
  <c r="N240" i="2"/>
  <c r="N241" i="2"/>
  <c r="N244" i="2"/>
  <c r="N246" i="2"/>
  <c r="N247" i="2"/>
  <c r="N248" i="2"/>
  <c r="N250" i="2"/>
  <c r="N251" i="2"/>
  <c r="N252" i="2"/>
  <c r="N254" i="2"/>
  <c r="N256" i="2"/>
  <c r="N260" i="2"/>
  <c r="N261" i="2"/>
  <c r="N262" i="2"/>
  <c r="N263" i="2"/>
  <c r="N265" i="2"/>
  <c r="N266" i="2"/>
  <c r="N267" i="2"/>
  <c r="N268" i="2"/>
  <c r="N269" i="2"/>
  <c r="N270" i="2"/>
  <c r="N271" i="2"/>
  <c r="N272" i="2"/>
  <c r="N275" i="2"/>
  <c r="N276" i="2"/>
  <c r="N277" i="2"/>
  <c r="N278" i="2"/>
  <c r="N280" i="2"/>
  <c r="N282" i="2"/>
  <c r="N283" i="2"/>
  <c r="N285" i="2"/>
  <c r="N286" i="2"/>
  <c r="N287" i="2"/>
  <c r="N288" i="2"/>
  <c r="N290" i="2"/>
  <c r="N291" i="2"/>
  <c r="N293" i="2"/>
  <c r="N294" i="2"/>
  <c r="N296" i="2"/>
  <c r="N297" i="2"/>
  <c r="N298" i="2"/>
  <c r="N299" i="2"/>
  <c r="N300" i="2"/>
  <c r="N301" i="2"/>
  <c r="N302" i="2"/>
  <c r="N303" i="2"/>
  <c r="N304" i="2"/>
  <c r="N306" i="2"/>
  <c r="N307" i="2"/>
  <c r="N314" i="2"/>
  <c r="N315" i="2"/>
  <c r="N316" i="2"/>
  <c r="N317" i="2"/>
  <c r="N318" i="2"/>
  <c r="N320" i="2"/>
  <c r="N321" i="2"/>
  <c r="N322" i="2"/>
  <c r="N324" i="2"/>
  <c r="N325" i="2"/>
  <c r="N326" i="2"/>
  <c r="N328" i="2"/>
  <c r="N329" i="2"/>
  <c r="N338" i="2"/>
  <c r="N339" i="2"/>
  <c r="N340" i="2"/>
  <c r="N341" i="2"/>
  <c r="N342" i="2"/>
  <c r="N343" i="2"/>
  <c r="N344" i="2"/>
  <c r="N345" i="2"/>
  <c r="N346" i="2"/>
  <c r="N347" i="2"/>
  <c r="N348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4" i="2"/>
  <c r="N365" i="2"/>
  <c r="N366" i="2"/>
  <c r="N368" i="2"/>
  <c r="N369" i="2"/>
  <c r="N371" i="2"/>
  <c r="N372" i="2"/>
  <c r="N395" i="2"/>
  <c r="N396" i="2"/>
  <c r="N397" i="2"/>
  <c r="N398" i="2"/>
  <c r="N400" i="2"/>
  <c r="N401" i="2"/>
  <c r="N403" i="2"/>
  <c r="N405" i="2"/>
  <c r="N407" i="2"/>
  <c r="N411" i="2"/>
  <c r="N412" i="2"/>
  <c r="N413" i="2"/>
  <c r="N415" i="2"/>
  <c r="N416" i="2"/>
  <c r="N418" i="2"/>
  <c r="N419" i="2"/>
  <c r="N428" i="2"/>
  <c r="N429" i="2"/>
  <c r="N430" i="2"/>
  <c r="N431" i="2"/>
  <c r="N432" i="2"/>
  <c r="N433" i="2"/>
  <c r="N434" i="2"/>
  <c r="N436" i="2"/>
  <c r="N437" i="2"/>
  <c r="N438" i="2"/>
  <c r="N439" i="2"/>
  <c r="N440" i="2"/>
  <c r="N442" i="2"/>
  <c r="N444" i="2"/>
  <c r="N445" i="2"/>
  <c r="N446" i="2"/>
  <c r="N448" i="2"/>
  <c r="N449" i="2"/>
  <c r="N450" i="2"/>
  <c r="N451" i="2"/>
  <c r="N452" i="2"/>
  <c r="N453" i="2"/>
  <c r="N454" i="2"/>
  <c r="N456" i="2"/>
  <c r="N457" i="2"/>
  <c r="N459" i="2"/>
  <c r="N460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8" i="2"/>
  <c r="N484" i="2"/>
  <c r="N485" i="2"/>
  <c r="N486" i="2"/>
  <c r="N487" i="2"/>
  <c r="N488" i="2"/>
  <c r="N489" i="2"/>
  <c r="N491" i="2"/>
  <c r="N492" i="2"/>
  <c r="N493" i="2"/>
  <c r="N495" i="2"/>
  <c r="N496" i="2"/>
  <c r="N497" i="2"/>
  <c r="N499" i="2"/>
  <c r="N500" i="2"/>
  <c r="N503" i="2"/>
  <c r="N504" i="2"/>
  <c r="N505" i="2"/>
  <c r="N506" i="2"/>
  <c r="N508" i="2"/>
  <c r="N509" i="2"/>
  <c r="N510" i="2"/>
  <c r="N511" i="2"/>
  <c r="N512" i="2"/>
  <c r="N513" i="2"/>
  <c r="N514" i="2"/>
  <c r="N515" i="2"/>
  <c r="N516" i="2"/>
  <c r="N517" i="2"/>
  <c r="N519" i="2"/>
  <c r="N520" i="2"/>
  <c r="N521" i="2"/>
  <c r="N524" i="2"/>
  <c r="N527" i="2"/>
  <c r="N529" i="2"/>
  <c r="N530" i="2"/>
  <c r="N531" i="2"/>
  <c r="N532" i="2"/>
  <c r="N534" i="2"/>
  <c r="N535" i="2"/>
  <c r="N537" i="2"/>
  <c r="N538" i="2"/>
  <c r="N540" i="2"/>
  <c r="N541" i="2"/>
  <c r="N542" i="2"/>
  <c r="N543" i="2"/>
  <c r="N544" i="2"/>
  <c r="N545" i="2"/>
  <c r="N546" i="2"/>
  <c r="N547" i="2"/>
  <c r="N548" i="2"/>
  <c r="N549" i="2"/>
  <c r="N556" i="2"/>
  <c r="N557" i="2"/>
  <c r="N558" i="2"/>
  <c r="N559" i="2"/>
  <c r="N561" i="2"/>
  <c r="N562" i="2"/>
  <c r="N563" i="2"/>
  <c r="N565" i="2"/>
  <c r="N566" i="2"/>
  <c r="N567" i="2"/>
  <c r="N568" i="2"/>
  <c r="N569" i="2"/>
  <c r="N571" i="2"/>
  <c r="N572" i="2"/>
  <c r="N573" i="2"/>
  <c r="N575" i="2"/>
  <c r="N576" i="2"/>
  <c r="N580" i="2"/>
  <c r="N581" i="2"/>
  <c r="N582" i="2"/>
  <c r="N583" i="2"/>
  <c r="N584" i="2"/>
  <c r="N585" i="2"/>
  <c r="N587" i="2"/>
  <c r="N588" i="2"/>
  <c r="N589" i="2"/>
  <c r="N590" i="2"/>
  <c r="N591" i="2"/>
  <c r="N592" i="2"/>
  <c r="N593" i="2"/>
  <c r="N594" i="2"/>
  <c r="N595" i="2"/>
  <c r="N596" i="2"/>
  <c r="N597" i="2"/>
  <c r="N599" i="2"/>
  <c r="N600" i="2"/>
  <c r="N601" i="2"/>
  <c r="N602" i="2"/>
  <c r="N605" i="2"/>
  <c r="N606" i="2"/>
  <c r="N607" i="2"/>
  <c r="N609" i="2"/>
  <c r="N610" i="2"/>
  <c r="N612" i="2"/>
  <c r="N613" i="2"/>
  <c r="N616" i="2"/>
  <c r="N617" i="2"/>
  <c r="N618" i="2"/>
  <c r="N619" i="2"/>
  <c r="N620" i="2"/>
  <c r="N621" i="2"/>
  <c r="N622" i="2"/>
  <c r="N623" i="2"/>
  <c r="N624" i="2"/>
  <c r="N632" i="2"/>
  <c r="N633" i="2"/>
  <c r="N634" i="2"/>
  <c r="N635" i="2"/>
  <c r="N636" i="2"/>
  <c r="N637" i="2"/>
  <c r="N638" i="2"/>
  <c r="N639" i="2"/>
  <c r="N640" i="2"/>
  <c r="N641" i="2"/>
  <c r="N644" i="2"/>
  <c r="N645" i="2"/>
  <c r="N646" i="2"/>
  <c r="N648" i="2"/>
  <c r="N649" i="2"/>
  <c r="N650" i="2"/>
  <c r="N652" i="2"/>
  <c r="N653" i="2"/>
  <c r="N656" i="2"/>
  <c r="N657" i="2"/>
  <c r="N658" i="2"/>
  <c r="N659" i="2"/>
  <c r="N660" i="2"/>
  <c r="N662" i="2"/>
  <c r="N664" i="2"/>
  <c r="N665" i="2"/>
  <c r="N666" i="2"/>
  <c r="N667" i="2"/>
  <c r="N668" i="2"/>
  <c r="N669" i="2"/>
  <c r="N670" i="2"/>
  <c r="N671" i="2"/>
  <c r="N673" i="2"/>
  <c r="N674" i="2"/>
  <c r="N675" i="2"/>
  <c r="N676" i="2"/>
  <c r="N677" i="2"/>
  <c r="N678" i="2"/>
  <c r="N679" i="2"/>
  <c r="N681" i="2"/>
  <c r="N682" i="2"/>
  <c r="N683" i="2"/>
  <c r="N685" i="2"/>
  <c r="N686" i="2"/>
  <c r="N688" i="2"/>
  <c r="N689" i="2"/>
  <c r="N703" i="2"/>
  <c r="N709" i="2"/>
  <c r="N710" i="2"/>
  <c r="N711" i="2"/>
  <c r="N712" i="2"/>
  <c r="N713" i="2"/>
  <c r="N715" i="2"/>
  <c r="N716" i="2"/>
  <c r="N718" i="2"/>
  <c r="N719" i="2"/>
  <c r="N721" i="2"/>
  <c r="N722" i="2"/>
  <c r="N731" i="2"/>
  <c r="N732" i="2"/>
  <c r="N733" i="2"/>
  <c r="N734" i="2"/>
  <c r="N735" i="2"/>
  <c r="N736" i="2"/>
  <c r="N737" i="2"/>
  <c r="N738" i="2"/>
  <c r="N740" i="2"/>
  <c r="N741" i="2"/>
  <c r="N742" i="2"/>
  <c r="N743" i="2"/>
  <c r="N744" i="2"/>
  <c r="N745" i="2"/>
  <c r="N746" i="2"/>
  <c r="N747" i="2"/>
  <c r="N749" i="2"/>
  <c r="N750" i="2"/>
  <c r="N751" i="2"/>
  <c r="N753" i="2"/>
  <c r="N754" i="2"/>
  <c r="N756" i="2"/>
  <c r="N757" i="2"/>
  <c r="N760" i="2"/>
  <c r="N761" i="2"/>
  <c r="N762" i="2"/>
  <c r="N763" i="2"/>
  <c r="N764" i="2"/>
  <c r="N765" i="2"/>
  <c r="N766" i="2"/>
  <c r="N767" i="2"/>
  <c r="N768" i="2"/>
  <c r="N769" i="2"/>
  <c r="N776" i="2"/>
  <c r="N777" i="2"/>
  <c r="N778" i="2"/>
  <c r="N779" i="2"/>
  <c r="N781" i="2"/>
  <c r="N782" i="2"/>
  <c r="N783" i="2"/>
  <c r="N785" i="2"/>
  <c r="N786" i="2"/>
  <c r="N787" i="2"/>
  <c r="N789" i="2"/>
  <c r="N790" i="2"/>
  <c r="N793" i="2"/>
  <c r="N794" i="2"/>
  <c r="N795" i="2"/>
  <c r="N796" i="2"/>
  <c r="N798" i="2"/>
  <c r="N799" i="2"/>
  <c r="N800" i="2"/>
  <c r="N801" i="2"/>
  <c r="N802" i="2"/>
  <c r="N803" i="2"/>
  <c r="N805" i="2"/>
  <c r="N806" i="2"/>
  <c r="N807" i="2"/>
  <c r="N808" i="2"/>
  <c r="N809" i="2"/>
  <c r="N810" i="2"/>
  <c r="N811" i="2"/>
  <c r="N812" i="2"/>
  <c r="N813" i="2"/>
  <c r="N819" i="2"/>
  <c r="N820" i="2"/>
  <c r="N822" i="2"/>
  <c r="N823" i="2"/>
  <c r="N825" i="2"/>
  <c r="N826" i="2"/>
  <c r="N827" i="2"/>
  <c r="N828" i="2"/>
  <c r="N829" i="2"/>
  <c r="N830" i="2"/>
  <c r="N831" i="2"/>
  <c r="N832" i="2"/>
  <c r="N834" i="2"/>
  <c r="N835" i="2"/>
  <c r="N836" i="2"/>
  <c r="N837" i="2"/>
  <c r="N838" i="2"/>
  <c r="N840" i="2"/>
  <c r="N841" i="2"/>
  <c r="N843" i="2"/>
  <c r="N851" i="2"/>
  <c r="N852" i="2"/>
  <c r="N853" i="2"/>
  <c r="N854" i="2"/>
  <c r="N855" i="2"/>
  <c r="N856" i="2"/>
  <c r="N857" i="2"/>
  <c r="N858" i="2"/>
  <c r="N859" i="2"/>
  <c r="N860" i="2"/>
  <c r="N861" i="2"/>
  <c r="N863" i="2"/>
  <c r="N864" i="2"/>
  <c r="N865" i="2"/>
  <c r="N867" i="2"/>
  <c r="N868" i="2"/>
  <c r="N869" i="2"/>
  <c r="N871" i="2"/>
  <c r="N873" i="2"/>
  <c r="N877" i="2"/>
  <c r="N878" i="2"/>
  <c r="N879" i="2"/>
  <c r="N880" i="2"/>
  <c r="N882" i="2"/>
  <c r="N883" i="2"/>
  <c r="N884" i="2"/>
  <c r="N885" i="2"/>
  <c r="N886" i="2"/>
  <c r="N887" i="2"/>
  <c r="N888" i="2"/>
  <c r="N889" i="2"/>
  <c r="N891" i="2"/>
  <c r="N892" i="2"/>
  <c r="N893" i="2"/>
  <c r="N894" i="2"/>
  <c r="N895" i="2"/>
  <c r="N897" i="2"/>
  <c r="N898" i="2"/>
  <c r="N899" i="2"/>
  <c r="N900" i="2"/>
  <c r="N902" i="2"/>
  <c r="N903" i="2"/>
  <c r="N904" i="2"/>
  <c r="N905" i="2"/>
  <c r="N907" i="2"/>
  <c r="N908" i="2"/>
  <c r="N910" i="2"/>
  <c r="N911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6" i="2"/>
  <c r="N938" i="2"/>
  <c r="N939" i="2"/>
  <c r="N940" i="2"/>
  <c r="N942" i="2"/>
  <c r="N943" i="2"/>
  <c r="N944" i="2"/>
  <c r="N946" i="2"/>
  <c r="N947" i="2"/>
  <c r="N949" i="2"/>
  <c r="N950" i="2"/>
  <c r="N951" i="2"/>
  <c r="N952" i="2"/>
  <c r="N953" i="2"/>
  <c r="N954" i="2"/>
  <c r="N955" i="2"/>
  <c r="N956" i="2"/>
  <c r="N957" i="2"/>
  <c r="N958" i="2"/>
  <c r="N960" i="2"/>
  <c r="N961" i="2"/>
  <c r="N962" i="2"/>
  <c r="N963" i="2"/>
  <c r="N964" i="2"/>
  <c r="N965" i="2"/>
  <c r="N966" i="2"/>
  <c r="N967" i="2"/>
  <c r="N968" i="2"/>
  <c r="N970" i="2"/>
  <c r="N971" i="2"/>
  <c r="N972" i="2"/>
  <c r="N973" i="2"/>
  <c r="N975" i="2"/>
  <c r="N976" i="2"/>
  <c r="N977" i="2"/>
  <c r="N979" i="2"/>
  <c r="N980" i="2"/>
  <c r="N981" i="2"/>
  <c r="N982" i="2"/>
  <c r="N983" i="2"/>
  <c r="N984" i="2"/>
  <c r="N985" i="2"/>
  <c r="N987" i="2"/>
  <c r="N988" i="2"/>
  <c r="N989" i="2"/>
  <c r="N991" i="2"/>
  <c r="N992" i="2"/>
  <c r="N994" i="2"/>
  <c r="N995" i="2"/>
  <c r="N998" i="2"/>
  <c r="N999" i="2"/>
  <c r="N1000" i="2"/>
  <c r="N1001" i="2"/>
  <c r="N1002" i="2"/>
  <c r="N1003" i="2"/>
  <c r="N1004" i="2"/>
  <c r="N1005" i="2"/>
  <c r="N1006" i="2"/>
  <c r="N1007" i="2"/>
  <c r="N1009" i="2"/>
  <c r="N1015" i="2"/>
  <c r="N1016" i="2"/>
  <c r="N1017" i="2"/>
  <c r="N1018" i="2"/>
  <c r="N1019" i="2"/>
  <c r="N1020" i="2"/>
  <c r="N1021" i="2"/>
  <c r="N1022" i="2"/>
  <c r="N1023" i="2"/>
  <c r="N1024" i="2"/>
  <c r="N1026" i="2"/>
  <c r="N1027" i="2"/>
  <c r="N1028" i="2"/>
  <c r="N1030" i="2"/>
  <c r="N1031" i="2"/>
  <c r="N1032" i="2"/>
  <c r="N1034" i="2"/>
  <c r="N1035" i="2"/>
  <c r="N1037" i="2"/>
  <c r="N1038" i="2"/>
  <c r="N1039" i="2"/>
  <c r="N1040" i="2"/>
  <c r="N1041" i="2"/>
  <c r="N1043" i="2"/>
  <c r="N1044" i="2"/>
  <c r="N1045" i="2"/>
  <c r="N1046" i="2"/>
  <c r="N1047" i="2"/>
  <c r="N1048" i="2"/>
  <c r="N1049" i="2"/>
  <c r="N1050" i="2"/>
  <c r="N1052" i="2"/>
  <c r="N1053" i="2"/>
  <c r="N1054" i="2"/>
  <c r="N1055" i="2"/>
  <c r="N1056" i="2"/>
  <c r="N1057" i="2"/>
  <c r="N1058" i="2"/>
  <c r="N1060" i="2"/>
  <c r="N1061" i="2"/>
  <c r="N1062" i="2"/>
  <c r="N1064" i="2"/>
  <c r="N1065" i="2"/>
  <c r="N1067" i="2"/>
  <c r="N1068" i="2"/>
  <c r="N1075" i="2"/>
  <c r="N1076" i="2"/>
  <c r="N1077" i="2"/>
  <c r="N1084" i="2"/>
  <c r="N1090" i="2"/>
  <c r="N1091" i="2"/>
  <c r="N1092" i="2"/>
  <c r="N1093" i="2"/>
  <c r="N1094" i="2"/>
  <c r="N1095" i="2"/>
  <c r="N1096" i="2"/>
  <c r="N1108" i="2"/>
  <c r="N1109" i="2"/>
  <c r="N1110" i="2"/>
  <c r="N1112" i="2"/>
  <c r="N1113" i="2"/>
  <c r="N1115" i="2"/>
  <c r="N1116" i="2"/>
  <c r="N1118" i="2"/>
  <c r="N1128" i="2"/>
  <c r="N1129" i="2"/>
  <c r="N1130" i="2"/>
  <c r="N1131" i="2"/>
  <c r="N1132" i="2"/>
  <c r="N1133" i="2"/>
  <c r="N1134" i="2"/>
  <c r="N1136" i="2"/>
  <c r="N1137" i="2"/>
  <c r="N1138" i="2"/>
  <c r="N1139" i="2"/>
  <c r="N1140" i="2"/>
  <c r="N1141" i="2"/>
  <c r="N1142" i="2"/>
  <c r="N1144" i="2"/>
  <c r="N1145" i="2"/>
  <c r="N1146" i="2"/>
  <c r="N1148" i="2"/>
  <c r="N1149" i="2"/>
  <c r="N1150" i="2"/>
  <c r="N1151" i="2"/>
  <c r="N1152" i="2"/>
  <c r="N1153" i="2"/>
  <c r="N1154" i="2"/>
  <c r="N1156" i="2"/>
  <c r="N1157" i="2"/>
  <c r="N1159" i="2"/>
  <c r="N1160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8" i="2"/>
  <c r="N1184" i="2"/>
  <c r="N1195" i="2" s="1"/>
  <c r="N1196" i="2"/>
  <c r="N1197" i="2"/>
  <c r="N1198" i="2"/>
  <c r="N1200" i="2"/>
  <c r="N1201" i="2"/>
  <c r="N1202" i="2"/>
  <c r="N1204" i="2"/>
  <c r="N1205" i="2"/>
  <c r="N1208" i="2"/>
  <c r="N1209" i="2"/>
  <c r="N1210" i="2"/>
  <c r="N1211" i="2"/>
  <c r="N1212" i="2"/>
  <c r="N1213" i="2"/>
  <c r="N1214" i="2"/>
  <c r="N1216" i="2"/>
  <c r="N1217" i="2"/>
  <c r="N1218" i="2"/>
  <c r="N1219" i="2"/>
  <c r="N1220" i="2"/>
  <c r="N1221" i="2"/>
  <c r="N1222" i="2"/>
  <c r="N1223" i="2"/>
  <c r="N1225" i="2"/>
  <c r="N1226" i="2"/>
  <c r="N1227" i="2"/>
  <c r="N1228" i="2"/>
  <c r="N1229" i="2"/>
  <c r="N1230" i="2"/>
  <c r="N1231" i="2"/>
  <c r="N1233" i="2"/>
  <c r="N1234" i="2"/>
  <c r="N1235" i="2"/>
  <c r="N1237" i="2"/>
  <c r="N1238" i="2"/>
  <c r="N1240" i="2"/>
  <c r="N1241" i="2"/>
  <c r="N1243" i="2"/>
  <c r="N1244" i="2"/>
  <c r="N1245" i="2"/>
  <c r="N1246" i="2"/>
  <c r="N1247" i="2"/>
  <c r="N1248" i="2"/>
  <c r="N1249" i="2"/>
  <c r="N1250" i="2"/>
  <c r="N1251" i="2"/>
  <c r="N1252" i="2"/>
  <c r="N1254" i="2"/>
  <c r="N1260" i="2"/>
  <c r="N1261" i="2"/>
  <c r="N1262" i="2"/>
  <c r="N1263" i="2"/>
  <c r="N1267" i="2"/>
  <c r="N1268" i="2"/>
  <c r="N1269" i="2"/>
  <c r="N1271" i="2"/>
  <c r="N1272" i="2"/>
  <c r="N1273" i="2"/>
  <c r="N1274" i="2"/>
  <c r="N1275" i="2"/>
  <c r="N1277" i="2"/>
  <c r="N1278" i="2"/>
  <c r="N1279" i="2"/>
  <c r="N1281" i="2"/>
  <c r="N1282" i="2"/>
  <c r="N1295" i="2"/>
  <c r="N1296" i="2"/>
  <c r="N1297" i="2"/>
  <c r="N1298" i="2"/>
  <c r="N1299" i="2"/>
  <c r="N1300" i="2"/>
  <c r="N1301" i="2"/>
  <c r="N1302" i="2"/>
  <c r="N1303" i="2"/>
  <c r="N1304" i="2"/>
  <c r="N1305" i="2"/>
  <c r="N1307" i="2"/>
  <c r="N1308" i="2"/>
  <c r="N1309" i="2"/>
  <c r="N1310" i="2"/>
  <c r="N1313" i="2"/>
  <c r="N1314" i="2"/>
  <c r="N1315" i="2"/>
  <c r="N1317" i="2"/>
  <c r="N1318" i="2"/>
  <c r="N1320" i="2"/>
  <c r="N1321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45" i="2"/>
  <c r="N1346" i="2"/>
  <c r="N1347" i="2"/>
  <c r="N1349" i="2"/>
  <c r="N1350" i="2"/>
  <c r="N1351" i="2"/>
  <c r="N1353" i="2"/>
  <c r="N1354" i="2"/>
  <c r="N1355" i="2"/>
  <c r="N1357" i="2"/>
  <c r="N1358" i="2"/>
  <c r="N1361" i="2"/>
  <c r="N1362" i="2"/>
  <c r="N1363" i="2"/>
  <c r="N1364" i="2"/>
  <c r="N1366" i="2"/>
  <c r="N1367" i="2"/>
  <c r="N1368" i="2"/>
  <c r="N1369" i="2"/>
  <c r="N1370" i="2"/>
  <c r="N1371" i="2"/>
  <c r="N1373" i="2"/>
  <c r="N1374" i="2"/>
  <c r="N1375" i="2"/>
  <c r="N1376" i="2"/>
  <c r="N1377" i="2"/>
  <c r="N1378" i="2"/>
  <c r="N1379" i="2"/>
  <c r="N1381" i="2"/>
  <c r="N1383" i="2"/>
  <c r="N1384" i="2"/>
  <c r="N1385" i="2"/>
  <c r="N1387" i="2"/>
  <c r="N1388" i="2"/>
  <c r="N1390" i="2"/>
  <c r="N1391" i="2"/>
  <c r="N1393" i="2"/>
  <c r="N1394" i="2"/>
  <c r="N1395" i="2"/>
  <c r="N1396" i="2"/>
  <c r="N1397" i="2"/>
  <c r="N1398" i="2"/>
  <c r="N1399" i="2"/>
  <c r="N1400" i="2"/>
  <c r="N1403" i="2"/>
  <c r="N1404" i="2"/>
  <c r="N1405" i="2"/>
  <c r="N1406" i="2"/>
  <c r="N1408" i="2"/>
  <c r="N1409" i="2"/>
  <c r="N1411" i="2"/>
  <c r="N1418" i="2"/>
  <c r="N1419" i="2"/>
  <c r="N1420" i="2"/>
  <c r="N1421" i="2"/>
  <c r="N1423" i="2"/>
  <c r="N1424" i="2"/>
  <c r="N1427" i="2"/>
  <c r="N1428" i="2"/>
  <c r="N1429" i="2"/>
  <c r="N1431" i="2"/>
  <c r="N1432" i="2"/>
  <c r="N1434" i="2"/>
  <c r="N1435" i="2"/>
  <c r="N1445" i="2"/>
  <c r="N1446" i="2"/>
  <c r="N1447" i="2"/>
  <c r="N1448" i="2"/>
  <c r="N1449" i="2"/>
  <c r="N1450" i="2"/>
  <c r="N1451" i="2"/>
  <c r="N1453" i="2"/>
  <c r="N1454" i="2"/>
  <c r="N1455" i="2"/>
  <c r="N1456" i="2"/>
  <c r="N1457" i="2"/>
  <c r="N1459" i="2"/>
  <c r="N1461" i="2"/>
  <c r="N1462" i="2"/>
  <c r="N1463" i="2"/>
  <c r="N1465" i="2"/>
  <c r="N1466" i="2"/>
  <c r="N1467" i="2"/>
  <c r="N1468" i="2"/>
  <c r="N1469" i="2"/>
  <c r="N1470" i="2"/>
  <c r="N1471" i="2"/>
  <c r="N1473" i="2"/>
  <c r="N1474" i="2"/>
  <c r="N1476" i="2"/>
  <c r="N1478" i="2" s="1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500" i="2"/>
  <c r="N1501" i="2"/>
  <c r="N1502" i="2"/>
  <c r="N1503" i="2"/>
  <c r="N1504" i="2"/>
  <c r="N1505" i="2"/>
  <c r="N1508" i="2"/>
  <c r="N1509" i="2"/>
  <c r="N1511" i="2"/>
  <c r="N1512" i="2"/>
  <c r="N1513" i="2"/>
  <c r="N1515" i="2"/>
  <c r="N1516" i="2"/>
  <c r="N1519" i="2"/>
  <c r="N1520" i="2"/>
  <c r="N1521" i="2"/>
  <c r="N1522" i="2"/>
  <c r="N1523" i="2"/>
  <c r="N1524" i="2"/>
  <c r="N1525" i="2"/>
  <c r="N1526" i="2"/>
  <c r="N1527" i="2"/>
  <c r="N1529" i="2"/>
  <c r="N1530" i="2"/>
  <c r="N1531" i="2"/>
  <c r="N1532" i="2"/>
  <c r="N1533" i="2"/>
  <c r="N1534" i="2"/>
  <c r="N1535" i="2"/>
  <c r="N1536" i="2"/>
  <c r="N1538" i="2"/>
  <c r="N1539" i="2"/>
  <c r="N1540" i="2"/>
  <c r="N1542" i="2"/>
  <c r="N1543" i="2"/>
  <c r="N1546" i="2"/>
  <c r="N1548" i="2"/>
  <c r="N1549" i="2"/>
  <c r="N1550" i="2"/>
  <c r="N1552" i="2"/>
  <c r="N1553" i="2"/>
  <c r="N1555" i="2"/>
  <c r="N1556" i="2"/>
  <c r="N1570" i="2"/>
  <c r="N1575" i="2"/>
  <c r="N1576" i="2"/>
  <c r="N1577" i="2"/>
  <c r="N1578" i="2"/>
  <c r="N1579" i="2"/>
  <c r="N1591" i="2"/>
  <c r="N1592" i="2"/>
  <c r="N1593" i="2"/>
  <c r="N1595" i="2"/>
  <c r="N1596" i="2"/>
  <c r="N1597" i="2"/>
  <c r="N1599" i="2"/>
  <c r="N1600" i="2"/>
  <c r="N1604" i="2"/>
  <c r="N1605" i="2"/>
  <c r="N1606" i="2"/>
  <c r="N1607" i="2"/>
  <c r="N1609" i="2"/>
  <c r="N1610" i="2"/>
  <c r="N1611" i="2"/>
  <c r="N1612" i="2"/>
  <c r="N1613" i="2"/>
  <c r="N1614" i="2"/>
  <c r="N1615" i="2"/>
  <c r="N1616" i="2"/>
  <c r="N1617" i="2"/>
  <c r="N1618" i="2"/>
  <c r="N1619" i="2"/>
  <c r="N1621" i="2"/>
  <c r="N1622" i="2"/>
  <c r="N1623" i="2"/>
  <c r="N1625" i="2"/>
  <c r="N1626" i="2"/>
  <c r="N1628" i="2"/>
  <c r="N1629" i="2"/>
  <c r="N1631" i="2"/>
  <c r="N1632" i="2"/>
  <c r="N1633" i="2"/>
  <c r="N1635" i="2"/>
  <c r="N1636" i="2"/>
  <c r="N1637" i="2"/>
  <c r="N1639" i="2"/>
  <c r="N1640" i="2"/>
  <c r="N1642" i="2"/>
  <c r="N1643" i="2"/>
  <c r="N1645" i="2"/>
  <c r="N1646" i="2"/>
  <c r="N1647" i="2"/>
  <c r="N1648" i="2"/>
  <c r="N1649" i="2"/>
  <c r="N1650" i="2"/>
  <c r="N1651" i="2"/>
  <c r="N1652" i="2"/>
  <c r="N17" i="2"/>
  <c r="L1568" i="2"/>
  <c r="K1568" i="2"/>
  <c r="J1568" i="2"/>
  <c r="I1568" i="2"/>
  <c r="N1567" i="2"/>
  <c r="N1566" i="2"/>
  <c r="N1565" i="2"/>
  <c r="N1564" i="2"/>
  <c r="N1563" i="2"/>
  <c r="N1562" i="2"/>
  <c r="N1561" i="2"/>
  <c r="N1560" i="2"/>
  <c r="N1559" i="2"/>
  <c r="N1558" i="2"/>
  <c r="L1528" i="2"/>
  <c r="K1528" i="2"/>
  <c r="J1528" i="2"/>
  <c r="I1528" i="2"/>
  <c r="L1444" i="2"/>
  <c r="K1444" i="2"/>
  <c r="J1444" i="2"/>
  <c r="I1444" i="2"/>
  <c r="N1443" i="2"/>
  <c r="N1442" i="2"/>
  <c r="N1441" i="2"/>
  <c r="N1440" i="2"/>
  <c r="N1439" i="2"/>
  <c r="L1386" i="2"/>
  <c r="K1386" i="2"/>
  <c r="J1386" i="2"/>
  <c r="I1386" i="2"/>
  <c r="N1266" i="2" l="1"/>
  <c r="N1638" i="2"/>
  <c r="N1653" i="2"/>
  <c r="N1641" i="2"/>
  <c r="N1608" i="2"/>
  <c r="N1594" i="2"/>
  <c r="N1557" i="2"/>
  <c r="N1433" i="2"/>
  <c r="N1389" i="2"/>
  <c r="N1322" i="2"/>
  <c r="N1242" i="2"/>
  <c r="N1158" i="2"/>
  <c r="N1066" i="2"/>
  <c r="N993" i="2"/>
  <c r="N909" i="2"/>
  <c r="N821" i="2"/>
  <c r="N755" i="2"/>
  <c r="N687" i="2"/>
  <c r="N417" i="2"/>
  <c r="N370" i="2"/>
  <c r="N1554" i="2"/>
  <c r="N1392" i="2"/>
  <c r="N1319" i="2"/>
  <c r="N1239" i="2"/>
  <c r="N1161" i="2"/>
  <c r="N1069" i="2"/>
  <c r="N996" i="2"/>
  <c r="N912" i="2"/>
  <c r="N637" i="1"/>
  <c r="N714" i="1"/>
  <c r="N397" i="1"/>
  <c r="N232" i="1"/>
  <c r="N1644" i="2"/>
  <c r="N1147" i="2"/>
  <c r="N1111" i="2"/>
  <c r="N1620" i="2"/>
  <c r="N1444" i="2"/>
  <c r="N1634" i="2"/>
  <c r="N1528" i="2"/>
  <c r="N1472" i="2"/>
  <c r="N1452" i="2"/>
  <c r="N1413" i="2"/>
  <c r="N1306" i="2"/>
  <c r="N1276" i="2"/>
  <c r="N1232" i="2"/>
  <c r="N1224" i="2"/>
  <c r="N1203" i="2"/>
  <c r="N1547" i="2"/>
  <c r="N1537" i="2"/>
  <c r="N1510" i="2"/>
  <c r="N1464" i="2"/>
  <c r="N1430" i="2"/>
  <c r="N1386" i="2"/>
  <c r="N1382" i="2"/>
  <c r="N1280" i="2"/>
  <c r="N1270" i="2"/>
  <c r="N1215" i="2"/>
  <c r="N1199" i="2"/>
  <c r="N1494" i="2"/>
  <c r="N1356" i="2"/>
  <c r="N1339" i="2"/>
  <c r="N1253" i="2"/>
  <c r="N1042" i="2"/>
  <c r="N870" i="2"/>
  <c r="N1568" i="2"/>
  <c r="N1598" i="2"/>
  <c r="N1590" i="2"/>
  <c r="N1551" i="2"/>
  <c r="N1514" i="2"/>
  <c r="N1507" i="2"/>
  <c r="N1475" i="2"/>
  <c r="N1460" i="2"/>
  <c r="N1425" i="2"/>
  <c r="N1372" i="2"/>
  <c r="N1365" i="2"/>
  <c r="N1352" i="2"/>
  <c r="N1348" i="2"/>
  <c r="N1316" i="2"/>
  <c r="N1312" i="2"/>
  <c r="N1236" i="2"/>
  <c r="N1177" i="2"/>
  <c r="N1135" i="2"/>
  <c r="N1097" i="2"/>
  <c r="N1033" i="2"/>
  <c r="N1008" i="2"/>
  <c r="N941" i="2"/>
  <c r="N925" i="2"/>
  <c r="N906" i="2"/>
  <c r="N862" i="2"/>
  <c r="N845" i="2"/>
  <c r="N814" i="2"/>
  <c r="N663" i="2"/>
  <c r="N647" i="2"/>
  <c r="N574" i="2"/>
  <c r="N564" i="2"/>
  <c r="N560" i="2"/>
  <c r="N1155" i="2"/>
  <c r="N1114" i="2"/>
  <c r="N1063" i="2"/>
  <c r="N1029" i="2"/>
  <c r="N990" i="2"/>
  <c r="N959" i="2"/>
  <c r="N752" i="2"/>
  <c r="N611" i="2"/>
  <c r="N447" i="2"/>
  <c r="N455" i="2" s="1"/>
  <c r="N414" i="2"/>
  <c r="N367" i="2"/>
  <c r="N1059" i="2"/>
  <c r="N1051" i="2"/>
  <c r="N986" i="2"/>
  <c r="N969" i="2"/>
  <c r="N1143" i="2"/>
  <c r="N1025" i="2"/>
  <c r="N978" i="2"/>
  <c r="N945" i="2"/>
  <c r="N901" i="2"/>
  <c r="N890" i="2"/>
  <c r="N881" i="2"/>
  <c r="N866" i="2"/>
  <c r="N824" i="2"/>
  <c r="N804" i="2"/>
  <c r="N797" i="2"/>
  <c r="N788" i="2"/>
  <c r="N784" i="2"/>
  <c r="N780" i="2"/>
  <c r="N770" i="2"/>
  <c r="N758" i="2"/>
  <c r="N435" i="2"/>
  <c r="N717" i="2"/>
  <c r="N536" i="2"/>
  <c r="N748" i="2"/>
  <c r="N739" i="2"/>
  <c r="N720" i="2"/>
  <c r="N402" i="2"/>
  <c r="N714" i="2"/>
  <c r="N626" i="2"/>
  <c r="N680" i="2"/>
  <c r="N672" i="2"/>
  <c r="N643" i="2"/>
  <c r="N608" i="2"/>
  <c r="N604" i="2"/>
  <c r="N550" i="2"/>
  <c r="N533" i="2"/>
  <c r="N498" i="2"/>
  <c r="N586" i="2"/>
  <c r="N528" i="2"/>
  <c r="N490" i="2"/>
  <c r="N651" i="2"/>
  <c r="N598" i="2"/>
  <c r="N570" i="2"/>
  <c r="N518" i="2"/>
  <c r="N507" i="2"/>
  <c r="N494" i="2"/>
  <c r="N477" i="2"/>
  <c r="N458" i="2"/>
  <c r="N443" i="2"/>
  <c r="N684" i="2"/>
  <c r="N363" i="2"/>
  <c r="N349" i="2"/>
  <c r="N210" i="2"/>
  <c r="N129" i="2"/>
  <c r="N20" i="2"/>
  <c r="N327" i="2"/>
  <c r="N319" i="2"/>
  <c r="N253" i="2"/>
  <c r="N245" i="2"/>
  <c r="N159" i="2"/>
  <c r="N323" i="2"/>
  <c r="N308" i="2"/>
  <c r="N292" i="2"/>
  <c r="N289" i="2"/>
  <c r="N284" i="2"/>
  <c r="N273" i="2"/>
  <c r="N264" i="2"/>
  <c r="N249" i="2"/>
  <c r="N207" i="2"/>
  <c r="N126" i="2"/>
  <c r="N96" i="2"/>
  <c r="N227" i="2"/>
  <c r="N92" i="2"/>
  <c r="N195" i="2"/>
  <c r="N187" i="2"/>
  <c r="N177" i="2"/>
  <c r="N141" i="2"/>
  <c r="N88" i="2"/>
  <c r="N155" i="2"/>
  <c r="N50" i="2"/>
  <c r="N203" i="2"/>
  <c r="N122" i="2"/>
  <c r="N114" i="2"/>
  <c r="N105" i="2"/>
  <c r="N72" i="2"/>
  <c r="N58" i="2"/>
  <c r="N55" i="2"/>
  <c r="N163" i="2"/>
  <c r="N40" i="2"/>
  <c r="N29" i="2"/>
  <c r="N13" i="2"/>
  <c r="L1316" i="2"/>
  <c r="K1316" i="2"/>
  <c r="J1316" i="2"/>
  <c r="I1316" i="2"/>
  <c r="L1083" i="2"/>
  <c r="K1083" i="2"/>
  <c r="J1083" i="2"/>
  <c r="I1083" i="2"/>
  <c r="N1082" i="2"/>
  <c r="N1081" i="2"/>
  <c r="N1080" i="2"/>
  <c r="N1079" i="2"/>
  <c r="N1078" i="2"/>
  <c r="N1074" i="2"/>
  <c r="N1073" i="2"/>
  <c r="N1072" i="2"/>
  <c r="N1071" i="2"/>
  <c r="N1070" i="2"/>
  <c r="L730" i="2"/>
  <c r="K730" i="2"/>
  <c r="J730" i="2"/>
  <c r="I730" i="2"/>
  <c r="N729" i="2"/>
  <c r="N728" i="2"/>
  <c r="N727" i="2"/>
  <c r="N726" i="2"/>
  <c r="N725" i="2"/>
  <c r="L714" i="2"/>
  <c r="K714" i="2"/>
  <c r="J714" i="2"/>
  <c r="I714" i="2"/>
  <c r="L701" i="2"/>
  <c r="L702" i="2" s="1"/>
  <c r="K701" i="2"/>
  <c r="K702" i="2" s="1"/>
  <c r="J701" i="2"/>
  <c r="J702" i="2" s="1"/>
  <c r="I701" i="2"/>
  <c r="I702" i="2" s="1"/>
  <c r="N700" i="2"/>
  <c r="N699" i="2"/>
  <c r="N698" i="2"/>
  <c r="N697" i="2"/>
  <c r="N696" i="2"/>
  <c r="N695" i="2"/>
  <c r="N694" i="2"/>
  <c r="N693" i="2"/>
  <c r="N692" i="2"/>
  <c r="N691" i="2"/>
  <c r="L626" i="2"/>
  <c r="K626" i="2"/>
  <c r="J626" i="2"/>
  <c r="I626" i="2"/>
  <c r="L608" i="2"/>
  <c r="K608" i="2"/>
  <c r="J608" i="2"/>
  <c r="I608" i="2"/>
  <c r="L427" i="2"/>
  <c r="K427" i="2"/>
  <c r="J427" i="2"/>
  <c r="I427" i="2"/>
  <c r="N426" i="2"/>
  <c r="N425" i="2"/>
  <c r="N424" i="2"/>
  <c r="N423" i="2"/>
  <c r="N422" i="2"/>
  <c r="L388" i="2"/>
  <c r="K388" i="2"/>
  <c r="J388" i="2"/>
  <c r="I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L227" i="2"/>
  <c r="K227" i="2"/>
  <c r="J227" i="2"/>
  <c r="I227" i="2"/>
  <c r="N1602" i="2" l="1"/>
  <c r="N1654" i="2"/>
  <c r="N1436" i="2"/>
  <c r="N1117" i="2"/>
  <c r="N948" i="2"/>
  <c r="N1206" i="2"/>
  <c r="N1010" i="2"/>
  <c r="N1517" i="2"/>
  <c r="N1359" i="2"/>
  <c r="N1036" i="2"/>
  <c r="N723" i="2"/>
  <c r="N1255" i="2"/>
  <c r="N1284" i="2"/>
  <c r="N420" i="2"/>
  <c r="N578" i="2"/>
  <c r="N654" i="2"/>
  <c r="N927" i="2"/>
  <c r="N1495" i="2"/>
  <c r="N791" i="2"/>
  <c r="N1571" i="2"/>
  <c r="N875" i="2"/>
  <c r="N1179" i="2"/>
  <c r="N1340" i="2"/>
  <c r="N846" i="2"/>
  <c r="N388" i="2"/>
  <c r="N390" i="2" s="1"/>
  <c r="N501" i="2"/>
  <c r="N1083" i="2"/>
  <c r="N1085" i="2" s="1"/>
  <c r="N627" i="2"/>
  <c r="N730" i="2"/>
  <c r="N771" i="2" s="1"/>
  <c r="N427" i="2"/>
  <c r="N479" i="2" s="1"/>
  <c r="N551" i="2"/>
  <c r="N701" i="2"/>
  <c r="N704" i="2" s="1"/>
  <c r="N331" i="2"/>
  <c r="N229" i="2"/>
  <c r="N258" i="2"/>
  <c r="N166" i="2"/>
  <c r="N309" i="2"/>
  <c r="N143" i="2"/>
  <c r="N73" i="2"/>
  <c r="N74" i="2" s="1"/>
  <c r="N99" i="2"/>
  <c r="I292" i="2"/>
  <c r="J292" i="2"/>
  <c r="K292" i="2"/>
  <c r="L292" i="2"/>
  <c r="J73" i="2"/>
  <c r="J74" i="2" s="1"/>
  <c r="K73" i="2"/>
  <c r="K74" i="2" s="1"/>
  <c r="L73" i="2"/>
  <c r="L74" i="2" s="1"/>
  <c r="M73" i="2"/>
  <c r="I73" i="2"/>
  <c r="I74" i="2" s="1"/>
  <c r="J1436" i="2"/>
  <c r="K1436" i="2"/>
  <c r="L1436" i="2"/>
  <c r="I1436" i="2"/>
  <c r="J1433" i="2"/>
  <c r="K1433" i="2"/>
  <c r="L1433" i="2"/>
  <c r="I1433" i="2"/>
  <c r="J1430" i="2"/>
  <c r="K1430" i="2"/>
  <c r="L1430" i="2"/>
  <c r="I1430" i="2"/>
  <c r="J1425" i="2"/>
  <c r="K1425" i="2"/>
  <c r="L1425" i="2"/>
  <c r="I1425" i="2"/>
  <c r="J1339" i="2"/>
  <c r="K1339" i="2"/>
  <c r="L1339" i="2"/>
  <c r="M1339" i="2"/>
  <c r="I1339" i="2"/>
  <c r="J1322" i="2"/>
  <c r="K1322" i="2"/>
  <c r="L1322" i="2"/>
  <c r="I1322" i="2"/>
  <c r="J1312" i="2"/>
  <c r="K1312" i="2"/>
  <c r="L1312" i="2"/>
  <c r="I1312" i="2"/>
  <c r="J1306" i="2"/>
  <c r="K1306" i="2"/>
  <c r="L1306" i="2"/>
  <c r="I1306" i="2"/>
  <c r="J1283" i="2"/>
  <c r="K1283" i="2"/>
  <c r="L1283" i="2"/>
  <c r="M1283" i="2"/>
  <c r="I1283" i="2"/>
  <c r="J1280" i="2"/>
  <c r="K1280" i="2"/>
  <c r="L1280" i="2"/>
  <c r="I1280" i="2"/>
  <c r="J1276" i="2"/>
  <c r="K1276" i="2"/>
  <c r="L1276" i="2"/>
  <c r="I1276" i="2"/>
  <c r="L1270" i="2"/>
  <c r="K1270" i="2"/>
  <c r="J1270" i="2"/>
  <c r="I1270" i="2"/>
  <c r="J1266" i="2"/>
  <c r="K1266" i="2"/>
  <c r="L1266" i="2"/>
  <c r="I1266" i="2"/>
  <c r="J1557" i="2"/>
  <c r="K1557" i="2"/>
  <c r="L1557" i="2"/>
  <c r="I1557" i="2"/>
  <c r="J1554" i="2"/>
  <c r="K1554" i="2"/>
  <c r="L1554" i="2"/>
  <c r="I1554" i="2"/>
  <c r="J1551" i="2"/>
  <c r="K1551" i="2"/>
  <c r="L1551" i="2"/>
  <c r="I1551" i="2"/>
  <c r="J1547" i="2"/>
  <c r="K1547" i="2"/>
  <c r="L1547" i="2"/>
  <c r="I1547" i="2"/>
  <c r="J1537" i="2"/>
  <c r="K1537" i="2"/>
  <c r="L1537" i="2"/>
  <c r="I1537" i="2"/>
  <c r="J1514" i="2"/>
  <c r="K1514" i="2"/>
  <c r="L1514" i="2"/>
  <c r="I1514" i="2"/>
  <c r="J1510" i="2"/>
  <c r="K1510" i="2"/>
  <c r="L1510" i="2"/>
  <c r="I1510" i="2"/>
  <c r="J1413" i="2"/>
  <c r="K1413" i="2"/>
  <c r="L1413" i="2"/>
  <c r="I1413" i="2"/>
  <c r="J1392" i="2"/>
  <c r="K1392" i="2"/>
  <c r="L1392" i="2"/>
  <c r="I1392" i="2"/>
  <c r="J1389" i="2"/>
  <c r="K1389" i="2"/>
  <c r="L1389" i="2"/>
  <c r="I1389" i="2"/>
  <c r="J1382" i="2"/>
  <c r="K1382" i="2"/>
  <c r="L1382" i="2"/>
  <c r="I1382" i="2"/>
  <c r="J1372" i="2"/>
  <c r="K1372" i="2"/>
  <c r="L1372" i="2"/>
  <c r="I1372" i="2"/>
  <c r="J1365" i="2"/>
  <c r="K1365" i="2"/>
  <c r="L1365" i="2"/>
  <c r="I1365" i="2"/>
  <c r="J1356" i="2"/>
  <c r="K1356" i="2"/>
  <c r="L1356" i="2"/>
  <c r="I1356" i="2"/>
  <c r="J1352" i="2"/>
  <c r="K1352" i="2"/>
  <c r="L1352" i="2"/>
  <c r="I1352" i="2"/>
  <c r="J1348" i="2"/>
  <c r="K1348" i="2"/>
  <c r="L1348" i="2"/>
  <c r="I1348" i="2"/>
  <c r="I1255" i="2"/>
  <c r="J1203" i="2"/>
  <c r="J1206" i="2" s="1"/>
  <c r="J1256" i="2" s="1"/>
  <c r="K1203" i="2"/>
  <c r="K1206" i="2" s="1"/>
  <c r="K1256" i="2" s="1"/>
  <c r="L1203" i="2"/>
  <c r="L1206" i="2" s="1"/>
  <c r="L1256" i="2" s="1"/>
  <c r="I1203" i="2"/>
  <c r="I1199" i="2"/>
  <c r="I1195" i="2"/>
  <c r="J1177" i="2"/>
  <c r="K1177" i="2"/>
  <c r="L1177" i="2"/>
  <c r="I1177" i="2"/>
  <c r="J1161" i="2"/>
  <c r="K1161" i="2"/>
  <c r="L1161" i="2"/>
  <c r="I1161" i="2"/>
  <c r="J1158" i="2"/>
  <c r="K1158" i="2"/>
  <c r="L1158" i="2"/>
  <c r="I1158" i="2"/>
  <c r="J1155" i="2"/>
  <c r="K1155" i="2"/>
  <c r="L1155" i="2"/>
  <c r="I1155" i="2"/>
  <c r="J1147" i="2"/>
  <c r="K1147" i="2"/>
  <c r="L1147" i="2"/>
  <c r="I1147" i="2"/>
  <c r="J1143" i="2"/>
  <c r="K1143" i="2"/>
  <c r="L1143" i="2"/>
  <c r="I1143" i="2"/>
  <c r="J1135" i="2"/>
  <c r="K1135" i="2"/>
  <c r="L1135" i="2"/>
  <c r="I1135" i="2"/>
  <c r="J1114" i="2"/>
  <c r="K1114" i="2"/>
  <c r="L1114" i="2"/>
  <c r="I1114" i="2"/>
  <c r="J1111" i="2"/>
  <c r="K1111" i="2"/>
  <c r="L1111" i="2"/>
  <c r="M1111" i="2"/>
  <c r="M1117" i="2" s="1"/>
  <c r="I1111" i="2"/>
  <c r="K1437" i="2" l="1"/>
  <c r="I1437" i="2"/>
  <c r="J1437" i="2"/>
  <c r="L1437" i="2"/>
  <c r="L1117" i="2"/>
  <c r="K1117" i="2"/>
  <c r="N1341" i="2"/>
  <c r="J1117" i="2"/>
  <c r="N1496" i="2"/>
  <c r="N1256" i="2"/>
  <c r="N1655" i="2"/>
  <c r="N628" i="2"/>
  <c r="N1572" i="2"/>
  <c r="N1415" i="2"/>
  <c r="N1011" i="2"/>
  <c r="N772" i="2"/>
  <c r="N928" i="2"/>
  <c r="N480" i="2"/>
  <c r="N1180" i="2"/>
  <c r="I1517" i="2"/>
  <c r="N847" i="2"/>
  <c r="L1517" i="2"/>
  <c r="N552" i="2"/>
  <c r="N1086" i="2"/>
  <c r="J1569" i="2"/>
  <c r="J1571" i="2"/>
  <c r="J1517" i="2"/>
  <c r="L1569" i="2"/>
  <c r="L1571" i="2"/>
  <c r="I1569" i="2"/>
  <c r="I1571" i="2"/>
  <c r="K1569" i="2"/>
  <c r="K1571" i="2"/>
  <c r="N705" i="2"/>
  <c r="K1517" i="2"/>
  <c r="K1179" i="2"/>
  <c r="J1179" i="2"/>
  <c r="L1179" i="2"/>
  <c r="I1179" i="2"/>
  <c r="N391" i="2"/>
  <c r="N310" i="2"/>
  <c r="N230" i="2"/>
  <c r="N144" i="2"/>
  <c r="I1415" i="2"/>
  <c r="K1414" i="2"/>
  <c r="K1415" i="2" s="1"/>
  <c r="L1284" i="2"/>
  <c r="I1284" i="2"/>
  <c r="I1340" i="2"/>
  <c r="J1284" i="2"/>
  <c r="K1340" i="2"/>
  <c r="L1414" i="2"/>
  <c r="L1415" i="2" s="1"/>
  <c r="J1414" i="2"/>
  <c r="J1415" i="2" s="1"/>
  <c r="K1284" i="2"/>
  <c r="L1340" i="2"/>
  <c r="I1206" i="2"/>
  <c r="I1256" i="2" s="1"/>
  <c r="J1340" i="2"/>
  <c r="I1097" i="2"/>
  <c r="I1117" i="2" s="1"/>
  <c r="J1008" i="2"/>
  <c r="K1008" i="2"/>
  <c r="L1008" i="2"/>
  <c r="I1008" i="2"/>
  <c r="J996" i="2"/>
  <c r="K996" i="2"/>
  <c r="L996" i="2"/>
  <c r="I996" i="2"/>
  <c r="J993" i="2"/>
  <c r="K993" i="2"/>
  <c r="L993" i="2"/>
  <c r="I993" i="2"/>
  <c r="J990" i="2"/>
  <c r="K990" i="2"/>
  <c r="L990" i="2"/>
  <c r="I990" i="2"/>
  <c r="J986" i="2"/>
  <c r="K986" i="2"/>
  <c r="L986" i="2"/>
  <c r="I986" i="2"/>
  <c r="J978" i="2"/>
  <c r="K978" i="2"/>
  <c r="L978" i="2"/>
  <c r="I978" i="2"/>
  <c r="J969" i="2"/>
  <c r="K969" i="2"/>
  <c r="L969" i="2"/>
  <c r="I969" i="2"/>
  <c r="J959" i="2"/>
  <c r="K959" i="2"/>
  <c r="L959" i="2"/>
  <c r="I959" i="2"/>
  <c r="J945" i="2"/>
  <c r="K945" i="2"/>
  <c r="L945" i="2"/>
  <c r="I945" i="2"/>
  <c r="J941" i="2"/>
  <c r="K941" i="2"/>
  <c r="L941" i="2"/>
  <c r="I941" i="2"/>
  <c r="J1653" i="2"/>
  <c r="K1653" i="2"/>
  <c r="L1653" i="2"/>
  <c r="I1653" i="2"/>
  <c r="J1644" i="2"/>
  <c r="K1644" i="2"/>
  <c r="L1644" i="2"/>
  <c r="I1644" i="2"/>
  <c r="J1641" i="2"/>
  <c r="K1641" i="2"/>
  <c r="L1641" i="2"/>
  <c r="I1641" i="2"/>
  <c r="J1638" i="2"/>
  <c r="K1638" i="2"/>
  <c r="L1638" i="2"/>
  <c r="I1638" i="2"/>
  <c r="J1634" i="2"/>
  <c r="K1634" i="2"/>
  <c r="L1634" i="2"/>
  <c r="I1634" i="2"/>
  <c r="J1620" i="2"/>
  <c r="K1620" i="2"/>
  <c r="L1620" i="2"/>
  <c r="I1620" i="2"/>
  <c r="J1601" i="2"/>
  <c r="K1601" i="2"/>
  <c r="L1601" i="2"/>
  <c r="I1601" i="2"/>
  <c r="J1598" i="2"/>
  <c r="K1598" i="2"/>
  <c r="L1598" i="2"/>
  <c r="I1598" i="2"/>
  <c r="J1594" i="2"/>
  <c r="K1594" i="2"/>
  <c r="L1594" i="2"/>
  <c r="I1594" i="2"/>
  <c r="J1590" i="2"/>
  <c r="K1590" i="2"/>
  <c r="L1590" i="2"/>
  <c r="I1590" i="2"/>
  <c r="J1069" i="2"/>
  <c r="K1069" i="2"/>
  <c r="L1069" i="2"/>
  <c r="I1069" i="2"/>
  <c r="J1066" i="2"/>
  <c r="K1066" i="2"/>
  <c r="L1066" i="2"/>
  <c r="I1066" i="2"/>
  <c r="J1063" i="2"/>
  <c r="K1063" i="2"/>
  <c r="L1063" i="2"/>
  <c r="I1063" i="2"/>
  <c r="J1059" i="2"/>
  <c r="K1059" i="2"/>
  <c r="L1059" i="2"/>
  <c r="I1059" i="2"/>
  <c r="J1051" i="2"/>
  <c r="K1051" i="2"/>
  <c r="L1051" i="2"/>
  <c r="I1051" i="2"/>
  <c r="J1042" i="2"/>
  <c r="K1042" i="2"/>
  <c r="L1042" i="2"/>
  <c r="I1042" i="2"/>
  <c r="J1033" i="2"/>
  <c r="K1033" i="2"/>
  <c r="L1033" i="2"/>
  <c r="I1033" i="2"/>
  <c r="J1029" i="2"/>
  <c r="K1029" i="2"/>
  <c r="L1029" i="2"/>
  <c r="I1029" i="2"/>
  <c r="J1025" i="2"/>
  <c r="K1025" i="2"/>
  <c r="L1025" i="2"/>
  <c r="I1025" i="2"/>
  <c r="J1494" i="2"/>
  <c r="K1494" i="2"/>
  <c r="L1494" i="2"/>
  <c r="I1494" i="2"/>
  <c r="J1472" i="2"/>
  <c r="K1472" i="2"/>
  <c r="L1472" i="2"/>
  <c r="I1472" i="2"/>
  <c r="J1464" i="2"/>
  <c r="K1464" i="2"/>
  <c r="L1464" i="2"/>
  <c r="I1464" i="2"/>
  <c r="J1460" i="2"/>
  <c r="K1460" i="2"/>
  <c r="L1460" i="2"/>
  <c r="I1460" i="2"/>
  <c r="J1452" i="2"/>
  <c r="K1452" i="2"/>
  <c r="L1452" i="2"/>
  <c r="I1452" i="2"/>
  <c r="M551" i="2"/>
  <c r="J550" i="2"/>
  <c r="J551" i="2" s="1"/>
  <c r="K550" i="2"/>
  <c r="K551" i="2" s="1"/>
  <c r="L550" i="2"/>
  <c r="L551" i="2" s="1"/>
  <c r="I550" i="2"/>
  <c r="I551" i="2" s="1"/>
  <c r="J501" i="2"/>
  <c r="K501" i="2"/>
  <c r="L501" i="2"/>
  <c r="I501" i="2"/>
  <c r="J614" i="2"/>
  <c r="K614" i="2"/>
  <c r="L614" i="2"/>
  <c r="I614" i="2"/>
  <c r="J611" i="2"/>
  <c r="K611" i="2"/>
  <c r="L611" i="2"/>
  <c r="I611" i="2"/>
  <c r="J604" i="2"/>
  <c r="K604" i="2"/>
  <c r="L604" i="2"/>
  <c r="I604" i="2"/>
  <c r="J598" i="2"/>
  <c r="K598" i="2"/>
  <c r="L598" i="2"/>
  <c r="I598" i="2"/>
  <c r="J586" i="2"/>
  <c r="K586" i="2"/>
  <c r="L586" i="2"/>
  <c r="I586" i="2"/>
  <c r="J577" i="2"/>
  <c r="K577" i="2"/>
  <c r="L577" i="2"/>
  <c r="I577" i="2"/>
  <c r="J574" i="2"/>
  <c r="K574" i="2"/>
  <c r="L574" i="2"/>
  <c r="I574" i="2"/>
  <c r="J570" i="2"/>
  <c r="K570" i="2"/>
  <c r="L570" i="2"/>
  <c r="I570" i="2"/>
  <c r="J564" i="2"/>
  <c r="K564" i="2"/>
  <c r="L564" i="2"/>
  <c r="I564" i="2"/>
  <c r="J560" i="2"/>
  <c r="K560" i="2"/>
  <c r="L560" i="2"/>
  <c r="I560" i="2"/>
  <c r="J772" i="2"/>
  <c r="K772" i="2"/>
  <c r="L772" i="2"/>
  <c r="I772" i="2"/>
  <c r="J770" i="2"/>
  <c r="K770" i="2"/>
  <c r="L770" i="2"/>
  <c r="I770" i="2"/>
  <c r="J758" i="2"/>
  <c r="K758" i="2"/>
  <c r="L758" i="2"/>
  <c r="I758" i="2"/>
  <c r="J755" i="2"/>
  <c r="K755" i="2"/>
  <c r="L755" i="2"/>
  <c r="I755" i="2"/>
  <c r="J752" i="2"/>
  <c r="K752" i="2"/>
  <c r="L752" i="2"/>
  <c r="I752" i="2"/>
  <c r="J748" i="2"/>
  <c r="K748" i="2"/>
  <c r="L748" i="2"/>
  <c r="I748" i="2"/>
  <c r="J739" i="2"/>
  <c r="K739" i="2"/>
  <c r="L739" i="2"/>
  <c r="I739" i="2"/>
  <c r="J720" i="2"/>
  <c r="K720" i="2"/>
  <c r="L720" i="2"/>
  <c r="I720" i="2"/>
  <c r="J717" i="2"/>
  <c r="K717" i="2"/>
  <c r="L717" i="2"/>
  <c r="I717" i="2"/>
  <c r="J847" i="2"/>
  <c r="K847" i="2"/>
  <c r="L847" i="2"/>
  <c r="I847" i="2"/>
  <c r="J654" i="2"/>
  <c r="J705" i="2" s="1"/>
  <c r="K654" i="2"/>
  <c r="K705" i="2" s="1"/>
  <c r="L654" i="2"/>
  <c r="L705" i="2" s="1"/>
  <c r="I654" i="2"/>
  <c r="I705" i="2" s="1"/>
  <c r="J480" i="2"/>
  <c r="K480" i="2"/>
  <c r="L480" i="2"/>
  <c r="I480" i="2"/>
  <c r="J213" i="2"/>
  <c r="K213" i="2"/>
  <c r="L213" i="2"/>
  <c r="I213" i="2"/>
  <c r="J210" i="2"/>
  <c r="K210" i="2"/>
  <c r="L210" i="2"/>
  <c r="I210" i="2"/>
  <c r="J207" i="2"/>
  <c r="K207" i="2"/>
  <c r="L207" i="2"/>
  <c r="I207" i="2"/>
  <c r="J203" i="2"/>
  <c r="K203" i="2"/>
  <c r="L203" i="2"/>
  <c r="I203" i="2"/>
  <c r="J187" i="2"/>
  <c r="K187" i="2"/>
  <c r="L187" i="2"/>
  <c r="I187" i="2"/>
  <c r="J177" i="2"/>
  <c r="J229" i="2" s="1"/>
  <c r="K177" i="2"/>
  <c r="L177" i="2"/>
  <c r="I177" i="2"/>
  <c r="J163" i="2"/>
  <c r="K163" i="2"/>
  <c r="L163" i="2"/>
  <c r="I163" i="2"/>
  <c r="J159" i="2"/>
  <c r="K159" i="2"/>
  <c r="L159" i="2"/>
  <c r="I159" i="2"/>
  <c r="J155" i="2"/>
  <c r="K155" i="2"/>
  <c r="L155" i="2"/>
  <c r="I155" i="2"/>
  <c r="J330" i="2"/>
  <c r="J331" i="2" s="1"/>
  <c r="K330" i="2"/>
  <c r="K331" i="2" s="1"/>
  <c r="L330" i="2"/>
  <c r="L331" i="2" s="1"/>
  <c r="I330" i="2"/>
  <c r="I331" i="2" s="1"/>
  <c r="N782" i="1"/>
  <c r="K229" i="2" l="1"/>
  <c r="L229" i="2"/>
  <c r="I229" i="2"/>
  <c r="J948" i="2"/>
  <c r="K948" i="2"/>
  <c r="L948" i="2"/>
  <c r="I948" i="2"/>
  <c r="J1495" i="2"/>
  <c r="J1496" i="2" s="1"/>
  <c r="J1654" i="2"/>
  <c r="L1495" i="2"/>
  <c r="L1496" i="2" s="1"/>
  <c r="L1654" i="2"/>
  <c r="K1495" i="2"/>
  <c r="K1496" i="2" s="1"/>
  <c r="K1654" i="2"/>
  <c r="I1495" i="2"/>
  <c r="I1496" i="2" s="1"/>
  <c r="I1654" i="2"/>
  <c r="I1085" i="2"/>
  <c r="J1085" i="2"/>
  <c r="K1085" i="2"/>
  <c r="L1085" i="2"/>
  <c r="K627" i="2"/>
  <c r="I627" i="2"/>
  <c r="J627" i="2"/>
  <c r="L627" i="2"/>
  <c r="I1572" i="2"/>
  <c r="L1341" i="2"/>
  <c r="J1572" i="2"/>
  <c r="K1180" i="2"/>
  <c r="J1180" i="2"/>
  <c r="I552" i="2"/>
  <c r="K552" i="2"/>
  <c r="J1341" i="2"/>
  <c r="I1180" i="2"/>
  <c r="L1180" i="2"/>
  <c r="I1341" i="2"/>
  <c r="L552" i="2"/>
  <c r="J166" i="2"/>
  <c r="J1036" i="2"/>
  <c r="K1572" i="2"/>
  <c r="J552" i="2"/>
  <c r="I1036" i="2"/>
  <c r="I1602" i="2"/>
  <c r="K1602" i="2"/>
  <c r="I1010" i="2"/>
  <c r="K1010" i="2"/>
  <c r="K1341" i="2"/>
  <c r="J578" i="2"/>
  <c r="L578" i="2"/>
  <c r="L1572" i="2"/>
  <c r="I578" i="2"/>
  <c r="K578" i="2"/>
  <c r="J1602" i="2"/>
  <c r="L1602" i="2"/>
  <c r="J1010" i="2"/>
  <c r="L1010" i="2"/>
  <c r="L1036" i="2"/>
  <c r="I166" i="2"/>
  <c r="K166" i="2"/>
  <c r="K1036" i="2"/>
  <c r="L166" i="2"/>
  <c r="J1011" i="2" l="1"/>
  <c r="K230" i="2"/>
  <c r="L230" i="2"/>
  <c r="I628" i="2"/>
  <c r="I1655" i="2"/>
  <c r="J230" i="2"/>
  <c r="L1011" i="2"/>
  <c r="K628" i="2"/>
  <c r="K1655" i="2"/>
  <c r="I1086" i="2"/>
  <c r="K1086" i="2"/>
  <c r="I230" i="2"/>
  <c r="J1086" i="2"/>
  <c r="L628" i="2"/>
  <c r="J1655" i="2"/>
  <c r="J628" i="2"/>
  <c r="I1011" i="2"/>
  <c r="L1655" i="2"/>
  <c r="K1011" i="2"/>
  <c r="L1086" i="2"/>
</calcChain>
</file>

<file path=xl/sharedStrings.xml><?xml version="1.0" encoding="utf-8"?>
<sst xmlns="http://schemas.openxmlformats.org/spreadsheetml/2006/main" count="5981" uniqueCount="453">
  <si>
    <t>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</si>
  <si>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№ рецеп</t>
  </si>
  <si>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</si>
  <si>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</si>
  <si>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</si>
  <si>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</si>
  <si>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</si>
  <si>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</si>
  <si>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</si>
  <si>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</si>
  <si>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</si>
  <si>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 xml:space="preserve">Цена </t>
  </si>
  <si>
    <t>Сумма</t>
  </si>
  <si>
    <t>1 день</t>
  </si>
  <si>
    <t>Завтрак</t>
  </si>
  <si>
    <t>№411</t>
  </si>
  <si>
    <t>Каша молочная пшенно-рисовая</t>
  </si>
  <si>
    <t>Рис</t>
  </si>
  <si>
    <t>Пшено</t>
  </si>
  <si>
    <t>Молоко 2 ,5%</t>
  </si>
  <si>
    <t>Сахар</t>
  </si>
  <si>
    <t>-</t>
  </si>
  <si>
    <t>Соль</t>
  </si>
  <si>
    <t>Масло сливочное</t>
  </si>
  <si>
    <t>150/5</t>
  </si>
  <si>
    <t>№642</t>
  </si>
  <si>
    <t>Какао с молоком</t>
  </si>
  <si>
    <t>Какао</t>
  </si>
  <si>
    <t>1996г.</t>
  </si>
  <si>
    <t>№1</t>
  </si>
  <si>
    <t>Хлеб с маслом и сыром</t>
  </si>
  <si>
    <t>Хлеб пшен</t>
  </si>
  <si>
    <t>Сыр</t>
  </si>
  <si>
    <t>Масло слив</t>
  </si>
  <si>
    <t xml:space="preserve">  </t>
  </si>
  <si>
    <t>80/10/10</t>
  </si>
  <si>
    <t xml:space="preserve">Свежие фрукты  </t>
  </si>
  <si>
    <t>Апельсины</t>
  </si>
  <si>
    <t>10ч30м</t>
  </si>
  <si>
    <t>итого за завтрак</t>
  </si>
  <si>
    <t>Обед</t>
  </si>
  <si>
    <t>№34</t>
  </si>
  <si>
    <t>Салат из моркови с яблоками</t>
  </si>
  <si>
    <t>Морковь</t>
  </si>
  <si>
    <t>сахар</t>
  </si>
  <si>
    <t>Яблоки</t>
  </si>
  <si>
    <t>Масло растит</t>
  </si>
  <si>
    <t>№196</t>
  </si>
  <si>
    <t>Рассольник домашний</t>
  </si>
  <si>
    <t>Капуста</t>
  </si>
  <si>
    <t>Картофель</t>
  </si>
  <si>
    <t>Масло растительное</t>
  </si>
  <si>
    <t>Лук репчатый</t>
  </si>
  <si>
    <t>Огурцы соленые</t>
  </si>
  <si>
    <t>Бульон</t>
  </si>
  <si>
    <t>Мясо</t>
  </si>
  <si>
    <t>Сметана 15% ж</t>
  </si>
  <si>
    <t>250/25</t>
  </si>
  <si>
    <t>№591</t>
  </si>
  <si>
    <t>Гуляш из говядины</t>
  </si>
  <si>
    <t>Говядина</t>
  </si>
  <si>
    <t>Лук  репчатый</t>
  </si>
  <si>
    <t>Томат</t>
  </si>
  <si>
    <t>Или томат паста</t>
  </si>
  <si>
    <t>Мука</t>
  </si>
  <si>
    <t>Масса тушеного мяса</t>
  </si>
  <si>
    <t>Масса соуса</t>
  </si>
  <si>
    <t>50/50</t>
  </si>
  <si>
    <t>№694</t>
  </si>
  <si>
    <t>Пюре картофельное</t>
  </si>
  <si>
    <t>№867</t>
  </si>
  <si>
    <t>Хлеб</t>
  </si>
  <si>
    <t>Хлеб пшеничный</t>
  </si>
  <si>
    <t>Хлеб ржаной</t>
  </si>
  <si>
    <t>№102</t>
  </si>
  <si>
    <t>Коржики молочные</t>
  </si>
  <si>
    <t>Мука пшеничная</t>
  </si>
  <si>
    <t>Мука на подп.</t>
  </si>
  <si>
    <t>Яйцо в гр</t>
  </si>
  <si>
    <t>Яйцо для смазки</t>
  </si>
  <si>
    <t>Сода пищевая</t>
  </si>
  <si>
    <t>Масло для смазки листов</t>
  </si>
  <si>
    <t xml:space="preserve">Выход п/ф </t>
  </si>
  <si>
    <t>Итого за обед</t>
  </si>
  <si>
    <t>всего за день</t>
  </si>
  <si>
    <t xml:space="preserve"> </t>
  </si>
  <si>
    <t>Запеканка рисовая с творогом</t>
  </si>
  <si>
    <t>Крупа рисовая</t>
  </si>
  <si>
    <t>№297</t>
  </si>
  <si>
    <t>Творог полужирный</t>
  </si>
  <si>
    <t>1997г</t>
  </si>
  <si>
    <t>Яйцо</t>
  </si>
  <si>
    <t>Изюм</t>
  </si>
  <si>
    <t>Сухари</t>
  </si>
  <si>
    <t>Сметана 20% ж</t>
  </si>
  <si>
    <t>Масса п/ф</t>
  </si>
  <si>
    <t>Масса готовой запеканки</t>
  </si>
  <si>
    <t>200/10</t>
  </si>
  <si>
    <t>№959</t>
  </si>
  <si>
    <t>Кофейный напиток с  молоком</t>
  </si>
  <si>
    <t>Кофейный напиток</t>
  </si>
  <si>
    <t>Молоко2,5%</t>
  </si>
  <si>
    <t>Фрукты</t>
  </si>
  <si>
    <t>№70</t>
  </si>
  <si>
    <t>Салат витаминный</t>
  </si>
  <si>
    <t>Яблоки свежие</t>
  </si>
  <si>
    <t>Помидоры свежие</t>
  </si>
  <si>
    <t>Огурцы свежие</t>
  </si>
  <si>
    <t>Лимон для сока</t>
  </si>
  <si>
    <t>№20</t>
  </si>
  <si>
    <t>Суп картофельный с геркулесовой крупой</t>
  </si>
  <si>
    <t>Крупа геркулес</t>
  </si>
  <si>
    <t>Вода или бульон</t>
  </si>
  <si>
    <t>40/25</t>
  </si>
  <si>
    <t>№516</t>
  </si>
  <si>
    <t>Тефтели  рыбные</t>
  </si>
  <si>
    <t>Рыба минтай</t>
  </si>
  <si>
    <t xml:space="preserve">Масса тефтелей </t>
  </si>
  <si>
    <t>Соус томатный</t>
  </si>
  <si>
    <t>75/50</t>
  </si>
  <si>
    <t>Картофельное пюре</t>
  </si>
  <si>
    <t>№883</t>
  </si>
  <si>
    <t xml:space="preserve">Кисель </t>
  </si>
  <si>
    <t xml:space="preserve">Концентрат </t>
  </si>
  <si>
    <t xml:space="preserve">сахар </t>
  </si>
  <si>
    <t>№ 1026</t>
  </si>
  <si>
    <t>Пирожки из свежих яблок</t>
  </si>
  <si>
    <t>Дрожжи</t>
  </si>
  <si>
    <t>Мука д/п</t>
  </si>
  <si>
    <t>Масло раст для см. л</t>
  </si>
  <si>
    <t>Яйцо для смазывания пирожков</t>
  </si>
  <si>
    <t>Фарш:</t>
  </si>
  <si>
    <t>итого за обед</t>
  </si>
  <si>
    <t>№296</t>
  </si>
  <si>
    <t>Пудинг из творога</t>
  </si>
  <si>
    <t>Творог полужирный 5%</t>
  </si>
  <si>
    <t>1996г</t>
  </si>
  <si>
    <t>Масло сливоч</t>
  </si>
  <si>
    <t>Масло сливо</t>
  </si>
  <si>
    <t>Ванилин</t>
  </si>
  <si>
    <t>120/10</t>
  </si>
  <si>
    <t>Кофейный напиток  с  молоком</t>
  </si>
  <si>
    <t>кофейный напиток</t>
  </si>
  <si>
    <t>Молоко</t>
  </si>
  <si>
    <t>Свежие фрукты</t>
  </si>
  <si>
    <t>банан</t>
  </si>
  <si>
    <t>Салат из свеклы с яблоками</t>
  </si>
  <si>
    <t>Свекла</t>
  </si>
  <si>
    <t>66,67 (вар.)</t>
  </si>
  <si>
    <t>№126</t>
  </si>
  <si>
    <t>№206</t>
  </si>
  <si>
    <t>Суп  гороховый</t>
  </si>
  <si>
    <t>Горох лущеный</t>
  </si>
  <si>
    <t>Мясо (говядина)</t>
  </si>
  <si>
    <t>№561</t>
  </si>
  <si>
    <t>Бефстроганы</t>
  </si>
  <si>
    <t>Соус-томат</t>
  </si>
  <si>
    <t>№348</t>
  </si>
  <si>
    <t>каша гречневая</t>
  </si>
  <si>
    <t>Крупа гречневая</t>
  </si>
  <si>
    <t>№868</t>
  </si>
  <si>
    <t>Компот из сухофруктов</t>
  </si>
  <si>
    <t>Компотная смесь</t>
  </si>
  <si>
    <t>Булочка домашняя</t>
  </si>
  <si>
    <t>Сахар для отделки</t>
  </si>
  <si>
    <t>Яйцо на смазку</t>
  </si>
  <si>
    <t>Каша молочная манная</t>
  </si>
  <si>
    <t>Крупа манная</t>
  </si>
  <si>
    <t>Банан</t>
  </si>
  <si>
    <t>№186</t>
  </si>
  <si>
    <t>Щи из свежей капусты</t>
  </si>
  <si>
    <t>Петрушка</t>
  </si>
  <si>
    <t>Томат-пюре</t>
  </si>
  <si>
    <t>Бульон или вода</t>
  </si>
  <si>
    <t>№664</t>
  </si>
  <si>
    <t>Зразы  рубленые</t>
  </si>
  <si>
    <t>Котлетная масса</t>
  </si>
  <si>
    <t>Масса пассиро лука</t>
  </si>
  <si>
    <t>Зелень</t>
  </si>
  <si>
    <t>Каша  гречневая</t>
  </si>
  <si>
    <t>№924</t>
  </si>
  <si>
    <t>Компот из свежих яблок</t>
  </si>
  <si>
    <t>№27</t>
  </si>
  <si>
    <t>нац кух</t>
  </si>
  <si>
    <t>Макароны запеченные с яйцом.</t>
  </si>
  <si>
    <t>Макароны</t>
  </si>
  <si>
    <t>Яйца курийные</t>
  </si>
  <si>
    <t>Масло раст</t>
  </si>
  <si>
    <t>150/4</t>
  </si>
  <si>
    <t>№103</t>
  </si>
  <si>
    <t>Винегрет овощной</t>
  </si>
  <si>
    <t>Зеленый горошек</t>
  </si>
  <si>
    <t>Лук зеленый,петрушка</t>
  </si>
  <si>
    <t>или лук репчатый</t>
  </si>
  <si>
    <t xml:space="preserve">  №1040 </t>
  </si>
  <si>
    <t xml:space="preserve">Суп лапша домашняя                           </t>
  </si>
  <si>
    <t>Лапша домашняя №1040</t>
  </si>
  <si>
    <t>№420</t>
  </si>
  <si>
    <t>Рулет с яйцом(Соколиный глаз)</t>
  </si>
  <si>
    <t>Яйцо вареное</t>
  </si>
  <si>
    <t>40г</t>
  </si>
  <si>
    <t>масло раст. см листов</t>
  </si>
  <si>
    <t>№459</t>
  </si>
  <si>
    <t>№610</t>
  </si>
  <si>
    <t xml:space="preserve">каша рисовая рассыпч. </t>
  </si>
  <si>
    <t>крупа рисовая</t>
  </si>
  <si>
    <t xml:space="preserve">масло сливочное </t>
  </si>
  <si>
    <t xml:space="preserve">соль </t>
  </si>
  <si>
    <t>итого</t>
  </si>
  <si>
    <t>№235/75</t>
  </si>
  <si>
    <t>Булочка сдобная</t>
  </si>
  <si>
    <t>Вес теста</t>
  </si>
  <si>
    <t>Сахарная пудра</t>
  </si>
  <si>
    <t>6 день</t>
  </si>
  <si>
    <t>№1019</t>
  </si>
  <si>
    <t>Омлет с сыром запеченный</t>
  </si>
  <si>
    <t>Сыр твердый</t>
  </si>
  <si>
    <t>Соль иодиров</t>
  </si>
  <si>
    <t>Масса омлета</t>
  </si>
  <si>
    <t>100/3</t>
  </si>
  <si>
    <t>№620</t>
  </si>
  <si>
    <t>Яблоки, запеченые с творогом</t>
  </si>
  <si>
    <t xml:space="preserve"> 1993 г.</t>
  </si>
  <si>
    <t>изюм</t>
  </si>
  <si>
    <t>творог</t>
  </si>
  <si>
    <t>Масса фарша</t>
  </si>
  <si>
    <t>Масса зап яблок</t>
  </si>
  <si>
    <t>150/60</t>
  </si>
  <si>
    <t>№945</t>
  </si>
  <si>
    <t>Чай с конфетами</t>
  </si>
  <si>
    <t>Заварка</t>
  </si>
  <si>
    <t>груша</t>
  </si>
  <si>
    <t>№220</t>
  </si>
  <si>
    <t xml:space="preserve">Суп геркулесовый </t>
  </si>
  <si>
    <t>Котлеты «Московские»</t>
  </si>
  <si>
    <t>Хлеб ржанойй</t>
  </si>
  <si>
    <t>Каша  пшеничная</t>
  </si>
  <si>
    <t>Крупа пшеничная</t>
  </si>
  <si>
    <t>№10</t>
  </si>
  <si>
    <t>Ватрушки с творогом</t>
  </si>
  <si>
    <t>тат нац.</t>
  </si>
  <si>
    <t>Фарш:Творог</t>
  </si>
  <si>
    <t>Вес фарша</t>
  </si>
  <si>
    <t>Всего за день</t>
  </si>
  <si>
    <t>7 день</t>
  </si>
  <si>
    <t>Яйцо шт.</t>
  </si>
  <si>
    <t>№318</t>
  </si>
  <si>
    <t>Свекла тушеная с яблоками</t>
  </si>
  <si>
    <t>Соус сметанный</t>
  </si>
  <si>
    <t>№798</t>
  </si>
  <si>
    <t>Масса тушеной свеклы</t>
  </si>
  <si>
    <t>№208</t>
  </si>
  <si>
    <t>Суп вермишелевый с картофелем</t>
  </si>
  <si>
    <t>Вермишель</t>
  </si>
  <si>
    <t>Мясо гов.</t>
  </si>
  <si>
    <t>№416</t>
  </si>
  <si>
    <t>Биточки мясные</t>
  </si>
  <si>
    <t>хлеб</t>
  </si>
  <si>
    <t>сухари</t>
  </si>
  <si>
    <t>масло растит</t>
  </si>
  <si>
    <t>молоко или вода</t>
  </si>
  <si>
    <t>№682</t>
  </si>
  <si>
    <t>Каша гречневая</t>
  </si>
  <si>
    <t>крупа гречневая</t>
  </si>
  <si>
    <t>№442</t>
  </si>
  <si>
    <t>Макароны отварные</t>
  </si>
  <si>
    <t xml:space="preserve">Макароны </t>
  </si>
  <si>
    <t xml:space="preserve">   </t>
  </si>
  <si>
    <t>№1024</t>
  </si>
  <si>
    <t xml:space="preserve">Обед </t>
  </si>
  <si>
    <t>№92</t>
  </si>
  <si>
    <t>№235</t>
  </si>
  <si>
    <t>Суп лапша домашняя</t>
  </si>
  <si>
    <t>№418</t>
  </si>
  <si>
    <t>Молоко или вода</t>
  </si>
  <si>
    <t>Татарская нац. кухня</t>
  </si>
  <si>
    <t>Эчпочмак</t>
  </si>
  <si>
    <t>Масса теста</t>
  </si>
  <si>
    <t>Жир для смазки</t>
  </si>
  <si>
    <t>Масса готового изделия</t>
  </si>
  <si>
    <t>Специи</t>
  </si>
  <si>
    <t>№1008</t>
  </si>
  <si>
    <t>Чай с лимоном</t>
  </si>
  <si>
    <t>200/7</t>
  </si>
  <si>
    <t>Хлеб с маслом с колбасой</t>
  </si>
  <si>
    <t>колбаса</t>
  </si>
  <si>
    <t>80/10/30</t>
  </si>
  <si>
    <t>Груша</t>
  </si>
  <si>
    <t>№59</t>
  </si>
  <si>
    <t>Салат из свежих помидоров</t>
  </si>
  <si>
    <t>Помидоры</t>
  </si>
  <si>
    <t>Огурцы</t>
  </si>
  <si>
    <t>№221</t>
  </si>
  <si>
    <t>Суп  гороховый с картофелем</t>
  </si>
  <si>
    <t>Горох</t>
  </si>
  <si>
    <t xml:space="preserve">Бульон </t>
  </si>
  <si>
    <t>№63</t>
  </si>
  <si>
    <t>--</t>
  </si>
  <si>
    <t>Сухофрукты куряга</t>
  </si>
  <si>
    <t>Ватрушки с повидлом</t>
  </si>
  <si>
    <t>Повидло</t>
  </si>
  <si>
    <t>№492</t>
  </si>
  <si>
    <t>Сырники с творогом</t>
  </si>
  <si>
    <t>Творог</t>
  </si>
  <si>
    <t>1/8шт</t>
  </si>
  <si>
    <t xml:space="preserve">Сахар </t>
  </si>
  <si>
    <t>Чай с сахаром с молоком</t>
  </si>
  <si>
    <t>заварка</t>
  </si>
  <si>
    <t>Каша молочная рисовая</t>
  </si>
  <si>
    <t>№73</t>
  </si>
  <si>
    <t>Салат картофельный с огурцами</t>
  </si>
  <si>
    <t>№517</t>
  </si>
  <si>
    <t xml:space="preserve">Рыба тушеная </t>
  </si>
  <si>
    <t>Рыба</t>
  </si>
  <si>
    <t>50/75</t>
  </si>
  <si>
    <t xml:space="preserve">           12 день</t>
  </si>
  <si>
    <t>16 день</t>
  </si>
  <si>
    <t>17 день</t>
  </si>
  <si>
    <t xml:space="preserve">    18день</t>
  </si>
  <si>
    <t>2день</t>
  </si>
  <si>
    <t>4 день</t>
  </si>
  <si>
    <t>9 день</t>
  </si>
  <si>
    <t>13 день</t>
  </si>
  <si>
    <t>14 день</t>
  </si>
  <si>
    <t>Ряженка</t>
  </si>
  <si>
    <t>Итого за завтрак</t>
  </si>
  <si>
    <t>итого за день</t>
  </si>
  <si>
    <t>сухофрукты</t>
  </si>
  <si>
    <t>2 день</t>
  </si>
  <si>
    <t>3 день</t>
  </si>
  <si>
    <t>Дучмак с картофелем</t>
  </si>
  <si>
    <t>Масло для смазлист</t>
  </si>
  <si>
    <t>.</t>
  </si>
  <si>
    <t xml:space="preserve">   4  день</t>
  </si>
  <si>
    <t xml:space="preserve"> 5 день</t>
  </si>
  <si>
    <t>Кыстыбый с картофелем</t>
  </si>
  <si>
    <t>Сметана</t>
  </si>
  <si>
    <t>Масло для см. листов</t>
  </si>
  <si>
    <t xml:space="preserve">салат из свежей  капусты </t>
  </si>
  <si>
    <t>капуста</t>
  </si>
  <si>
    <t>лук</t>
  </si>
  <si>
    <t>морковь</t>
  </si>
  <si>
    <t xml:space="preserve">масло растительное </t>
  </si>
  <si>
    <t>8 день</t>
  </si>
  <si>
    <t>Пирожки из свежей капусты</t>
  </si>
  <si>
    <t>Фарш: капуста</t>
  </si>
  <si>
    <t>Лук</t>
  </si>
  <si>
    <t>10 день</t>
  </si>
  <si>
    <t>Каша молочная геркулесовая</t>
  </si>
  <si>
    <t>Геркулес</t>
  </si>
  <si>
    <t xml:space="preserve">    11 день</t>
  </si>
  <si>
    <t>15 день</t>
  </si>
  <si>
    <t>каша пненная вязкая</t>
  </si>
  <si>
    <t>пшено</t>
  </si>
  <si>
    <t>19 день</t>
  </si>
  <si>
    <t>20 день</t>
  </si>
  <si>
    <t xml:space="preserve"> 21 день</t>
  </si>
  <si>
    <t>Пирожки со свежими яблоками</t>
  </si>
  <si>
    <t xml:space="preserve">Молоко </t>
  </si>
  <si>
    <t>Сухофрукты</t>
  </si>
  <si>
    <t xml:space="preserve">Сухофрукты </t>
  </si>
  <si>
    <t>кондитерские изделия</t>
  </si>
  <si>
    <t>оладьи</t>
  </si>
  <si>
    <t>мука</t>
  </si>
  <si>
    <t>молоко</t>
  </si>
  <si>
    <t>соль</t>
  </si>
  <si>
    <t>Масса порций</t>
  </si>
  <si>
    <t>масса порций</t>
  </si>
  <si>
    <t>с7до11 лет</t>
  </si>
  <si>
    <t>с 11 и старше</t>
  </si>
  <si>
    <t>с7 до 11 лет</t>
  </si>
  <si>
    <t>100-150</t>
  </si>
  <si>
    <t>150-180</t>
  </si>
  <si>
    <t>40-60</t>
  </si>
  <si>
    <t>60-80</t>
  </si>
  <si>
    <t>60-100</t>
  </si>
  <si>
    <t>130/10</t>
  </si>
  <si>
    <t>110/10</t>
  </si>
  <si>
    <t>80-100</t>
  </si>
  <si>
    <t>100-120</t>
  </si>
  <si>
    <t>180-200</t>
  </si>
  <si>
    <t>200-220</t>
  </si>
  <si>
    <t>120-150</t>
  </si>
  <si>
    <t>150-170</t>
  </si>
  <si>
    <t>70\10\10</t>
  </si>
  <si>
    <t>90\10\10</t>
  </si>
  <si>
    <t>250\25</t>
  </si>
  <si>
    <t>180\10</t>
  </si>
  <si>
    <t>220\10</t>
  </si>
  <si>
    <t>75\50</t>
  </si>
  <si>
    <t>130-150</t>
  </si>
  <si>
    <t>90\3</t>
  </si>
  <si>
    <t>110\3</t>
  </si>
  <si>
    <t>150\60</t>
  </si>
  <si>
    <t>120\5</t>
  </si>
  <si>
    <t>180\5</t>
  </si>
  <si>
    <t>80-90</t>
  </si>
  <si>
    <t>70-80</t>
  </si>
  <si>
    <t>50\50</t>
  </si>
  <si>
    <t>120/5</t>
  </si>
  <si>
    <t>180/5</t>
  </si>
  <si>
    <t>100/10</t>
  </si>
  <si>
    <t>140/10</t>
  </si>
  <si>
    <t>140/5</t>
  </si>
  <si>
    <t>160/5</t>
  </si>
  <si>
    <t>40/60</t>
  </si>
  <si>
    <t>40/80</t>
  </si>
  <si>
    <t>180/10</t>
  </si>
  <si>
    <t>220/10</t>
  </si>
  <si>
    <t>40-80</t>
  </si>
  <si>
    <t>130/5</t>
  </si>
  <si>
    <t>150\5</t>
  </si>
  <si>
    <t>130\5</t>
  </si>
  <si>
    <t>130/4</t>
  </si>
  <si>
    <t>170/4</t>
  </si>
  <si>
    <t>250/5</t>
  </si>
  <si>
    <t>130/60</t>
  </si>
  <si>
    <t>180/60</t>
  </si>
  <si>
    <t>100\10</t>
  </si>
  <si>
    <t>140\10</t>
  </si>
  <si>
    <t>80\3</t>
  </si>
  <si>
    <t>120/3</t>
  </si>
  <si>
    <t>220\5</t>
  </si>
  <si>
    <t>Рыба горбуша фил</t>
  </si>
  <si>
    <t>Чай с сахаром</t>
  </si>
  <si>
    <t>36.67</t>
  </si>
  <si>
    <t>Компот с сухофруктов</t>
  </si>
  <si>
    <t>Рыба горбуша</t>
  </si>
  <si>
    <t>каша пненничная вязкая</t>
  </si>
  <si>
    <t>пшеничная</t>
  </si>
  <si>
    <t>сок</t>
  </si>
  <si>
    <t>Хлеб с маслом с сыром</t>
  </si>
  <si>
    <t>Масло сливочное сыр</t>
  </si>
  <si>
    <t>10\10</t>
  </si>
  <si>
    <t>70/10/10</t>
  </si>
  <si>
    <t>90/10/10</t>
  </si>
  <si>
    <t>Куры тушеные с оващами</t>
  </si>
  <si>
    <t>куры охлажденные</t>
  </si>
  <si>
    <t>Куры охлажденные</t>
  </si>
  <si>
    <t xml:space="preserve">сок </t>
  </si>
  <si>
    <t>Булочка школьная</t>
  </si>
  <si>
    <t>Масло сливочное Сыр</t>
  </si>
  <si>
    <t>10.10.</t>
  </si>
  <si>
    <t>Сок</t>
  </si>
  <si>
    <t>куры тушеные с оващами</t>
  </si>
  <si>
    <t>Йогут</t>
  </si>
  <si>
    <t>йогурт</t>
  </si>
  <si>
    <t>Йогурт</t>
  </si>
  <si>
    <t>конфеты</t>
  </si>
  <si>
    <t>Конфеты</t>
  </si>
  <si>
    <t xml:space="preserve"> Меню для летных оздоровительных пришкольных лагерей   дневного пребывания по Мамадышскому муниципальному району на 2026год.</t>
  </si>
  <si>
    <t>УТВЕРЖДАЮ:                                                                                                                    Директор школы:                              И,М, Ханафеев</t>
  </si>
  <si>
    <t>УТВЕРЖДАЮ:                                                                         Директор школы_____________ Гилаев Р.Д.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</si>
</sst>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6">
    <xf numFmtId="0" fontId="0" fillId="0" borderId="0" xfId="0"/>
    <xf numFmtId="0" fontId="6" fillId="0" borderId="0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1" xfId="1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2" fontId="7" fillId="0" borderId="0" xfId="0" applyNumberFormat="1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165" fontId="5" fillId="0" borderId="1" xfId="3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2" fontId="5" fillId="0" borderId="1" xfId="3" applyNumberFormat="1" applyFont="1" applyFill="1" applyBorder="1" applyAlignment="1">
      <alignment horizontal="left" vertical="top" wrapText="1"/>
    </xf>
    <xf numFmtId="0" fontId="12" fillId="0" borderId="1" xfId="3" applyFont="1" applyFill="1" applyBorder="1" applyAlignment="1">
      <alignment horizontal="left" vertical="top" wrapText="1"/>
    </xf>
    <xf numFmtId="164" fontId="12" fillId="0" borderId="1" xfId="1" applyFont="1" applyFill="1" applyBorder="1" applyAlignment="1">
      <alignment horizontal="left" vertical="top" wrapText="1"/>
    </xf>
    <xf numFmtId="164" fontId="5" fillId="0" borderId="1" xfId="1" applyFont="1" applyFill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/>
    </xf>
    <xf numFmtId="2" fontId="3" fillId="0" borderId="1" xfId="3" applyNumberFormat="1" applyFont="1" applyFill="1" applyBorder="1" applyAlignment="1">
      <alignment horizontal="left" vertical="top"/>
    </xf>
    <xf numFmtId="1" fontId="5" fillId="0" borderId="1" xfId="3" applyNumberFormat="1" applyFont="1" applyFill="1" applyBorder="1" applyAlignment="1">
      <alignment horizontal="left" vertical="top" wrapText="1"/>
    </xf>
    <xf numFmtId="165" fontId="3" fillId="0" borderId="1" xfId="3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/>
    </xf>
    <xf numFmtId="2" fontId="12" fillId="0" borderId="1" xfId="3" applyNumberFormat="1" applyFont="1" applyFill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top" wrapText="1"/>
    </xf>
    <xf numFmtId="2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/>
    </xf>
    <xf numFmtId="0" fontId="3" fillId="0" borderId="2" xfId="3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164" fontId="9" fillId="0" borderId="1" xfId="1" applyFont="1" applyBorder="1" applyAlignment="1">
      <alignment horizontal="left" vertical="top"/>
    </xf>
    <xf numFmtId="164" fontId="8" fillId="0" borderId="4" xfId="1" applyFont="1" applyFill="1" applyBorder="1" applyAlignment="1">
      <alignment horizontal="left" vertical="top"/>
    </xf>
    <xf numFmtId="164" fontId="5" fillId="0" borderId="1" xfId="1" applyFont="1" applyFill="1" applyBorder="1" applyAlignment="1">
      <alignment horizontal="left" vertical="top" wrapText="1"/>
    </xf>
    <xf numFmtId="164" fontId="7" fillId="0" borderId="4" xfId="1" applyFont="1" applyFill="1" applyBorder="1" applyAlignment="1">
      <alignment horizontal="left" vertical="top"/>
    </xf>
    <xf numFmtId="164" fontId="11" fillId="0" borderId="1" xfId="1" applyFont="1" applyFill="1" applyBorder="1" applyAlignment="1">
      <alignment horizontal="left" vertical="top"/>
    </xf>
    <xf numFmtId="164" fontId="13" fillId="0" borderId="1" xfId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164" fontId="14" fillId="0" borderId="1" xfId="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164" fontId="16" fillId="0" borderId="1" xfId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1" xfId="1" applyFont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/>
    </xf>
    <xf numFmtId="165" fontId="16" fillId="0" borderId="0" xfId="0" applyNumberFormat="1" applyFont="1" applyFill="1" applyBorder="1" applyAlignment="1">
      <alignment horizontal="left" vertical="top"/>
    </xf>
    <xf numFmtId="164" fontId="14" fillId="0" borderId="4" xfId="1" applyFont="1" applyFill="1" applyBorder="1" applyAlignment="1">
      <alignment horizontal="left" vertical="top"/>
    </xf>
    <xf numFmtId="2" fontId="16" fillId="0" borderId="1" xfId="0" applyNumberFormat="1" applyFont="1" applyFill="1" applyBorder="1" applyAlignment="1">
      <alignment horizontal="left" vertical="top"/>
    </xf>
    <xf numFmtId="2" fontId="16" fillId="0" borderId="0" xfId="0" applyNumberFormat="1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9" fillId="0" borderId="1" xfId="1" applyFont="1" applyFill="1" applyBorder="1" applyAlignment="1">
      <alignment horizontal="left" vertical="top" wrapText="1"/>
    </xf>
    <xf numFmtId="164" fontId="16" fillId="0" borderId="4" xfId="1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165" fontId="17" fillId="0" borderId="1" xfId="3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164" fontId="21" fillId="0" borderId="1" xfId="1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2" fontId="17" fillId="0" borderId="1" xfId="3" applyNumberFormat="1" applyFont="1" applyFill="1" applyBorder="1" applyAlignment="1">
      <alignment horizontal="left" vertical="top" wrapText="1"/>
    </xf>
    <xf numFmtId="164" fontId="23" fillId="0" borderId="1" xfId="1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6" xfId="2" applyFont="1" applyFill="1" applyBorder="1" applyAlignment="1">
      <alignment horizontal="left" vertical="top" wrapText="1"/>
    </xf>
    <xf numFmtId="0" fontId="19" fillId="0" borderId="1" xfId="2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/>
    </xf>
    <xf numFmtId="2" fontId="19" fillId="0" borderId="1" xfId="3" applyNumberFormat="1" applyFont="1" applyFill="1" applyBorder="1" applyAlignment="1">
      <alignment horizontal="left" vertical="top"/>
    </xf>
    <xf numFmtId="1" fontId="17" fillId="0" borderId="1" xfId="3" applyNumberFormat="1" applyFont="1" applyFill="1" applyBorder="1" applyAlignment="1">
      <alignment horizontal="left" vertical="top" wrapText="1"/>
    </xf>
    <xf numFmtId="165" fontId="19" fillId="0" borderId="1" xfId="3" applyNumberFormat="1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/>
    </xf>
    <xf numFmtId="2" fontId="22" fillId="0" borderId="1" xfId="3" applyNumberFormat="1" applyFont="1" applyFill="1" applyBorder="1" applyAlignment="1">
      <alignment horizontal="left" vertical="top" wrapText="1"/>
    </xf>
    <xf numFmtId="0" fontId="23" fillId="0" borderId="1" xfId="3" applyFont="1" applyFill="1" applyBorder="1" applyAlignment="1">
      <alignment horizontal="left" vertical="top" wrapText="1"/>
    </xf>
    <xf numFmtId="2" fontId="19" fillId="0" borderId="1" xfId="3" applyNumberFormat="1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16" fontId="17" fillId="0" borderId="1" xfId="3" applyNumberFormat="1" applyFont="1" applyFill="1" applyBorder="1" applyAlignment="1">
      <alignment horizontal="left" vertical="top" wrapText="1"/>
    </xf>
    <xf numFmtId="0" fontId="22" fillId="0" borderId="1" xfId="3" applyFont="1" applyFill="1" applyBorder="1" applyAlignment="1">
      <alignment horizontal="left" vertical="top"/>
    </xf>
    <xf numFmtId="165" fontId="22" fillId="0" borderId="1" xfId="3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4" fillId="0" borderId="5" xfId="0" applyFont="1" applyFill="1" applyBorder="1" applyAlignment="1">
      <alignment horizontal="left" vertical="top" wrapText="1"/>
    </xf>
    <xf numFmtId="164" fontId="16" fillId="0" borderId="1" xfId="1" applyNumberFormat="1" applyFon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left" vertical="top"/>
    </xf>
    <xf numFmtId="164" fontId="16" fillId="0" borderId="1" xfId="1" applyNumberFormat="1" applyFont="1" applyFill="1" applyBorder="1" applyAlignment="1">
      <alignment horizontal="left" vertical="top"/>
    </xf>
    <xf numFmtId="164" fontId="16" fillId="0" borderId="1" xfId="0" applyNumberFormat="1" applyFont="1" applyFill="1" applyBorder="1" applyAlignment="1">
      <alignment horizontal="left" vertical="top"/>
    </xf>
    <xf numFmtId="164" fontId="15" fillId="0" borderId="0" xfId="0" applyNumberFormat="1" applyFont="1" applyAlignment="1">
      <alignment horizontal="left"/>
    </xf>
    <xf numFmtId="2" fontId="12" fillId="0" borderId="1" xfId="3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164" fontId="7" fillId="2" borderId="1" xfId="1" applyFont="1" applyFill="1" applyBorder="1" applyAlignment="1">
      <alignment horizontal="left" vertical="top"/>
    </xf>
    <xf numFmtId="164" fontId="10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164" fontId="14" fillId="2" borderId="1" xfId="1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164" fontId="21" fillId="2" borderId="1" xfId="1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 wrapText="1"/>
    </xf>
    <xf numFmtId="0" fontId="17" fillId="2" borderId="1" xfId="3" applyFont="1" applyFill="1" applyBorder="1" applyAlignment="1">
      <alignment horizontal="left" vertical="top" wrapText="1"/>
    </xf>
    <xf numFmtId="165" fontId="17" fillId="2" borderId="1" xfId="3" applyNumberFormat="1" applyFont="1" applyFill="1" applyBorder="1" applyAlignment="1">
      <alignment horizontal="left" vertical="top" wrapText="1"/>
    </xf>
    <xf numFmtId="2" fontId="17" fillId="2" borderId="1" xfId="3" applyNumberFormat="1" applyFont="1" applyFill="1" applyBorder="1" applyAlignment="1">
      <alignment horizontal="left" vertical="top" wrapText="1"/>
    </xf>
    <xf numFmtId="0" fontId="22" fillId="2" borderId="1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4" fillId="0" borderId="6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5" fillId="0" borderId="1" xfId="3" applyFont="1" applyFill="1" applyBorder="1" applyAlignment="1"/>
    <xf numFmtId="0" fontId="5" fillId="0" borderId="1" xfId="3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3" fillId="0" borderId="7" xfId="3" applyFont="1" applyFill="1" applyBorder="1" applyAlignment="1">
      <alignment wrapText="1"/>
    </xf>
    <xf numFmtId="0" fontId="3" fillId="0" borderId="6" xfId="3" applyFont="1" applyFill="1" applyBorder="1" applyAlignment="1">
      <alignment wrapText="1"/>
    </xf>
    <xf numFmtId="0" fontId="3" fillId="0" borderId="1" xfId="3" applyFont="1" applyFill="1" applyBorder="1" applyAlignment="1"/>
    <xf numFmtId="2" fontId="5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2" fontId="3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vertical="top" wrapText="1"/>
    </xf>
    <xf numFmtId="0" fontId="5" fillId="0" borderId="3" xfId="3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wrapText="1"/>
    </xf>
    <xf numFmtId="2" fontId="17" fillId="0" borderId="1" xfId="0" applyNumberFormat="1" applyFont="1" applyFill="1" applyBorder="1" applyAlignment="1">
      <alignment horizontal="left"/>
    </xf>
    <xf numFmtId="0" fontId="19" fillId="0" borderId="7" xfId="0" applyFont="1" applyFill="1" applyBorder="1" applyAlignment="1">
      <alignment vertical="top" wrapText="1"/>
    </xf>
    <xf numFmtId="0" fontId="19" fillId="0" borderId="6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wrapText="1"/>
    </xf>
    <xf numFmtId="2" fontId="19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15" fillId="0" borderId="0" xfId="0" applyFont="1" applyFill="1" applyAlignment="1">
      <alignment horizontal="left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 wrapText="1"/>
    </xf>
    <xf numFmtId="164" fontId="24" fillId="0" borderId="1" xfId="1" applyFont="1" applyFill="1" applyBorder="1" applyAlignment="1">
      <alignment horizontal="left" vertical="top"/>
    </xf>
    <xf numFmtId="0" fontId="25" fillId="0" borderId="0" xfId="0" applyFont="1" applyAlignment="1">
      <alignment horizontal="left"/>
    </xf>
    <xf numFmtId="0" fontId="17" fillId="0" borderId="1" xfId="3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/>
    </xf>
    <xf numFmtId="0" fontId="17" fillId="0" borderId="1" xfId="3" applyFont="1" applyFill="1" applyBorder="1" applyAlignment="1">
      <alignment wrapText="1"/>
    </xf>
    <xf numFmtId="0" fontId="17" fillId="0" borderId="1" xfId="3" applyFont="1" applyFill="1" applyBorder="1" applyAlignment="1"/>
    <xf numFmtId="0" fontId="17" fillId="0" borderId="1" xfId="3" applyFont="1" applyFill="1" applyBorder="1" applyAlignment="1">
      <alignment horizontal="center"/>
    </xf>
    <xf numFmtId="0" fontId="19" fillId="0" borderId="1" xfId="3" applyFont="1" applyFill="1" applyBorder="1" applyAlignment="1">
      <alignment wrapText="1"/>
    </xf>
    <xf numFmtId="0" fontId="19" fillId="0" borderId="1" xfId="3" applyFont="1" applyFill="1" applyBorder="1" applyAlignment="1">
      <alignment vertical="top" wrapText="1"/>
    </xf>
    <xf numFmtId="0" fontId="19" fillId="0" borderId="1" xfId="3" applyFont="1" applyFill="1" applyBorder="1" applyAlignment="1"/>
    <xf numFmtId="2" fontId="17" fillId="0" borderId="1" xfId="3" applyNumberFormat="1" applyFont="1" applyFill="1" applyBorder="1" applyAlignment="1">
      <alignment horizontal="center"/>
    </xf>
    <xf numFmtId="0" fontId="19" fillId="0" borderId="1" xfId="3" applyFont="1" applyFill="1" applyBorder="1" applyAlignment="1">
      <alignment horizontal="center"/>
    </xf>
    <xf numFmtId="2" fontId="19" fillId="0" borderId="1" xfId="3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left"/>
    </xf>
    <xf numFmtId="164" fontId="16" fillId="0" borderId="1" xfId="1" applyNumberFormat="1" applyFont="1" applyFill="1" applyBorder="1" applyAlignment="1">
      <alignment horizontal="left"/>
    </xf>
    <xf numFmtId="0" fontId="17" fillId="0" borderId="3" xfId="0" applyFont="1" applyFill="1" applyBorder="1" applyAlignment="1">
      <alignment wrapText="1"/>
    </xf>
    <xf numFmtId="165" fontId="19" fillId="0" borderId="1" xfId="3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/>
    <xf numFmtId="0" fontId="18" fillId="0" borderId="0" xfId="0" applyFont="1" applyAlignment="1">
      <alignment horizontal="left"/>
    </xf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wrapText="1"/>
    </xf>
    <xf numFmtId="164" fontId="16" fillId="0" borderId="1" xfId="1" applyNumberFormat="1" applyFont="1" applyFill="1" applyBorder="1" applyAlignment="1"/>
    <xf numFmtId="0" fontId="18" fillId="0" borderId="0" xfId="0" applyFont="1" applyAlignment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8" fillId="0" borderId="6" xfId="0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13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9" fillId="0" borderId="2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6" fillId="0" borderId="5" xfId="0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4" xfId="3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5" fillId="0" borderId="0" xfId="0" applyFont="1" applyAlignment="1">
      <alignment horizontal="left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16" fontId="5" fillId="0" borderId="10" xfId="3" applyNumberFormat="1" applyFont="1" applyFill="1" applyBorder="1" applyAlignment="1">
      <alignment horizontal="left" vertical="top" wrapText="1"/>
    </xf>
    <xf numFmtId="16" fontId="5" fillId="0" borderId="1" xfId="3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vertical="top" wrapText="1"/>
    </xf>
    <xf numFmtId="0" fontId="5" fillId="0" borderId="6" xfId="3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center" vertical="top" wrapText="1"/>
    </xf>
    <xf numFmtId="0" fontId="5" fillId="0" borderId="6" xfId="3" applyFont="1" applyFill="1" applyBorder="1" applyAlignment="1">
      <alignment horizontal="center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vertical="top" wrapText="1"/>
    </xf>
    <xf numFmtId="0" fontId="17" fillId="0" borderId="6" xfId="3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center" vertical="top"/>
    </xf>
    <xf numFmtId="0" fontId="17" fillId="0" borderId="4" xfId="0" applyFont="1" applyFill="1" applyBorder="1" applyAlignment="1">
      <alignment horizontal="center" vertical="top"/>
    </xf>
    <xf numFmtId="0" fontId="14" fillId="0" borderId="0" xfId="0" applyNumberFormat="1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center" vertical="top" wrapText="1"/>
    </xf>
    <xf numFmtId="0" fontId="19" fillId="0" borderId="4" xfId="3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</cellXfs>
  <cellStyles count="10">
    <cellStyle name="Обычный" xfId="0" builtinId="0"/>
    <cellStyle name="Обычный 2" xfId="2"/>
    <cellStyle name="Обычный 3" xfId="3"/>
    <cellStyle name="Обычный 4" xfId="5"/>
    <cellStyle name="Обычный 5" xfId="6"/>
    <cellStyle name="Обычный 6" xfId="7"/>
    <cellStyle name="Обычный 7" xfId="8"/>
    <cellStyle name="Обычный 8" xfId="9"/>
    <cellStyle name="Финансовый" xfId="1" builtinId="3"/>
    <cellStyle name="Финансов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0"/>
  <sheetViews>
    <sheetView tabSelected="1" view="pageBreakPreview" zoomScaleNormal="100" zoomScaleSheetLayoutView="100" workbookViewId="0">
      <selection activeCell="J1" sqref="J1:N1"/>
    </sheetView>
  </sheetViews>
  <sheetFormatPr defaultColWidth="9.140625" defaultRowHeight="12" x14ac:dyDescent="0.2"/>
  <cols>
    <col min="1" max="1" width="5" style="5" customWidth="1"/>
    <col min="2" max="2" width="13.42578125" style="5" customWidth="1"/>
    <col min="3" max="3" width="4.85546875" style="5" customWidth="1"/>
    <col min="4" max="4" width="7.28515625" style="5" customWidth="1"/>
    <col min="5" max="5" width="12.7109375" style="5" customWidth="1"/>
    <col min="6" max="6" width="5.5703125" style="5" customWidth="1"/>
    <col min="7" max="7" width="4.7109375" style="5" customWidth="1"/>
    <col min="8" max="8" width="4.85546875" style="55" customWidth="1"/>
    <col min="9" max="9" width="13" style="5" customWidth="1"/>
    <col min="10" max="10" width="10" style="5" bestFit="1" customWidth="1"/>
    <col min="11" max="11" width="11.42578125" style="5" customWidth="1"/>
    <col min="12" max="12" width="10.28515625" style="5" customWidth="1"/>
    <col min="13" max="13" width="8.5703125" style="61" customWidth="1"/>
    <col min="14" max="14" width="9.85546875" style="61" customWidth="1"/>
    <col min="15" max="16384" width="9.140625" style="5"/>
  </cols>
  <sheetData>
    <row r="1" spans="1:17" ht="91.5" customHeight="1" x14ac:dyDescent="0.2">
      <c r="A1" s="552"/>
      <c r="B1" s="552"/>
      <c r="C1" s="552"/>
      <c r="D1" s="552"/>
      <c r="E1" s="552"/>
      <c r="F1" s="552"/>
      <c r="G1" s="1"/>
      <c r="H1" s="1"/>
      <c r="I1" s="56"/>
      <c r="J1" s="552" t="s">
        <v>452</v>
      </c>
      <c r="K1" s="552"/>
      <c r="L1" s="552"/>
      <c r="M1" s="552"/>
      <c r="N1" s="552"/>
      <c r="O1" s="4"/>
      <c r="P1" s="4"/>
      <c r="Q1" s="4"/>
    </row>
    <row r="2" spans="1:17" ht="28.5" customHeight="1" x14ac:dyDescent="0.2">
      <c r="A2" s="542"/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</row>
    <row r="3" spans="1:17" ht="28.5" customHeight="1" x14ac:dyDescent="0.2">
      <c r="A3" s="525" t="s">
        <v>0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</row>
    <row r="4" spans="1:17" ht="22.5" customHeight="1" x14ac:dyDescent="0.2">
      <c r="A4" s="6" t="s">
        <v>1</v>
      </c>
      <c r="B4" s="6" t="s">
        <v>2</v>
      </c>
      <c r="C4" s="263" t="s">
        <v>366</v>
      </c>
      <c r="D4" s="263" t="s">
        <v>367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8" t="s">
        <v>11</v>
      </c>
      <c r="N4" s="9" t="s">
        <v>12</v>
      </c>
      <c r="O4" s="4"/>
    </row>
    <row r="5" spans="1:17" ht="36" x14ac:dyDescent="0.2">
      <c r="A5" s="10"/>
      <c r="B5" s="6" t="s">
        <v>13</v>
      </c>
      <c r="C5" s="263" t="s">
        <v>368</v>
      </c>
      <c r="D5" s="263" t="s">
        <v>369</v>
      </c>
      <c r="E5" s="10"/>
      <c r="F5" s="10"/>
      <c r="G5" s="10"/>
      <c r="H5" s="10"/>
      <c r="I5" s="10"/>
      <c r="J5" s="10"/>
      <c r="K5" s="10"/>
      <c r="L5" s="10"/>
      <c r="M5" s="8"/>
      <c r="N5" s="8"/>
    </row>
    <row r="6" spans="1:17" x14ac:dyDescent="0.2">
      <c r="A6" s="545" t="s">
        <v>14</v>
      </c>
      <c r="B6" s="545"/>
      <c r="C6" s="409"/>
      <c r="D6" s="409"/>
      <c r="E6" s="12"/>
      <c r="F6" s="12"/>
      <c r="G6" s="12"/>
      <c r="H6" s="10"/>
      <c r="I6" s="12"/>
      <c r="J6" s="12"/>
      <c r="K6" s="12"/>
      <c r="L6" s="12"/>
      <c r="M6" s="8"/>
      <c r="N6" s="8"/>
    </row>
    <row r="7" spans="1:17" x14ac:dyDescent="0.2">
      <c r="A7" s="12" t="s">
        <v>15</v>
      </c>
      <c r="B7" s="512" t="s">
        <v>16</v>
      </c>
      <c r="C7" s="383"/>
      <c r="D7" s="383"/>
      <c r="E7" s="12" t="s">
        <v>17</v>
      </c>
      <c r="F7" s="12">
        <v>16.600000000000001</v>
      </c>
      <c r="G7" s="12">
        <v>16.600000000000001</v>
      </c>
      <c r="H7" s="10"/>
      <c r="I7" s="12">
        <v>1.1599999999999999</v>
      </c>
      <c r="J7" s="12">
        <v>0.42</v>
      </c>
      <c r="K7" s="12">
        <v>10.58</v>
      </c>
      <c r="L7" s="12">
        <v>52.55</v>
      </c>
      <c r="M7" s="8">
        <v>90</v>
      </c>
      <c r="N7" s="8">
        <f>F7*M7/1000</f>
        <v>1.4940000000000002</v>
      </c>
      <c r="O7" s="13"/>
      <c r="P7" s="13"/>
      <c r="Q7" s="13"/>
    </row>
    <row r="8" spans="1:17" x14ac:dyDescent="0.2">
      <c r="A8" s="12"/>
      <c r="B8" s="539"/>
      <c r="C8" s="408"/>
      <c r="D8" s="408"/>
      <c r="E8" s="12" t="s">
        <v>18</v>
      </c>
      <c r="F8" s="12">
        <v>18</v>
      </c>
      <c r="G8" s="12">
        <v>17.82</v>
      </c>
      <c r="H8" s="10"/>
      <c r="I8" s="12">
        <v>1.35</v>
      </c>
      <c r="J8" s="12">
        <v>0.46</v>
      </c>
      <c r="K8" s="12">
        <v>11.96</v>
      </c>
      <c r="L8" s="12">
        <v>56.98</v>
      </c>
      <c r="M8" s="8">
        <v>50.44</v>
      </c>
      <c r="N8" s="8">
        <f t="shared" ref="N8:N23" si="0">F8*M8/1000</f>
        <v>0.90791999999999995</v>
      </c>
      <c r="O8" s="13"/>
      <c r="P8" s="13"/>
      <c r="Q8" s="13"/>
    </row>
    <row r="9" spans="1:17" x14ac:dyDescent="0.2">
      <c r="A9" s="12"/>
      <c r="B9" s="513"/>
      <c r="C9" s="446" t="s">
        <v>24</v>
      </c>
      <c r="D9" s="446" t="s">
        <v>24</v>
      </c>
      <c r="E9" s="12" t="s">
        <v>19</v>
      </c>
      <c r="F9" s="12">
        <v>72.900000000000006</v>
      </c>
      <c r="G9" s="12">
        <v>72.900000000000006</v>
      </c>
      <c r="H9" s="10"/>
      <c r="I9" s="12">
        <v>2.06</v>
      </c>
      <c r="J9" s="12">
        <v>1.87</v>
      </c>
      <c r="K9" s="12">
        <v>3.48</v>
      </c>
      <c r="L9" s="12">
        <v>42.28</v>
      </c>
      <c r="M9" s="8">
        <v>51.71</v>
      </c>
      <c r="N9" s="8">
        <f t="shared" si="0"/>
        <v>3.7696590000000008</v>
      </c>
      <c r="O9" s="13"/>
      <c r="P9" s="13"/>
      <c r="Q9" s="13"/>
    </row>
    <row r="10" spans="1:17" x14ac:dyDescent="0.2">
      <c r="A10" s="12"/>
      <c r="B10" s="10"/>
      <c r="C10" s="368"/>
      <c r="D10" s="368"/>
      <c r="E10" s="12" t="s">
        <v>20</v>
      </c>
      <c r="F10" s="12">
        <v>7.5</v>
      </c>
      <c r="G10" s="12">
        <v>7.5</v>
      </c>
      <c r="H10" s="10"/>
      <c r="I10" s="12" t="s">
        <v>21</v>
      </c>
      <c r="J10" s="12" t="s">
        <v>21</v>
      </c>
      <c r="K10" s="12">
        <v>7.48</v>
      </c>
      <c r="L10" s="12">
        <v>28.43</v>
      </c>
      <c r="M10" s="8">
        <v>52.87</v>
      </c>
      <c r="N10" s="8">
        <f t="shared" si="0"/>
        <v>0.39652499999999996</v>
      </c>
      <c r="O10" s="13"/>
      <c r="P10" s="13"/>
      <c r="Q10" s="13"/>
    </row>
    <row r="11" spans="1:17" x14ac:dyDescent="0.2">
      <c r="A11" s="12"/>
      <c r="B11" s="10"/>
      <c r="C11" s="368"/>
      <c r="D11" s="368"/>
      <c r="E11" s="12" t="s">
        <v>22</v>
      </c>
      <c r="F11" s="12">
        <v>0.06</v>
      </c>
      <c r="G11" s="12">
        <v>0.06</v>
      </c>
      <c r="H11" s="10"/>
      <c r="I11" s="12" t="s">
        <v>21</v>
      </c>
      <c r="J11" s="12" t="s">
        <v>21</v>
      </c>
      <c r="K11" s="12" t="s">
        <v>21</v>
      </c>
      <c r="L11" s="12" t="s">
        <v>21</v>
      </c>
      <c r="M11" s="8"/>
      <c r="N11" s="8">
        <f t="shared" si="0"/>
        <v>0</v>
      </c>
      <c r="O11" s="13"/>
      <c r="P11" s="13"/>
      <c r="Q11" s="13"/>
    </row>
    <row r="12" spans="1:17" x14ac:dyDescent="0.2">
      <c r="A12" s="12"/>
      <c r="B12" s="10"/>
      <c r="C12" s="368"/>
      <c r="D12" s="368"/>
      <c r="E12" s="12" t="s">
        <v>23</v>
      </c>
      <c r="F12" s="12">
        <v>5</v>
      </c>
      <c r="G12" s="12">
        <v>5</v>
      </c>
      <c r="H12" s="10"/>
      <c r="I12" s="12">
        <v>0.04</v>
      </c>
      <c r="J12" s="12">
        <v>3.63</v>
      </c>
      <c r="K12" s="12">
        <v>0.13</v>
      </c>
      <c r="L12" s="12">
        <v>33.049999999999997</v>
      </c>
      <c r="M12" s="8">
        <v>504.7</v>
      </c>
      <c r="N12" s="8">
        <f t="shared" si="0"/>
        <v>2.5234999999999999</v>
      </c>
      <c r="O12" s="13"/>
      <c r="P12" s="13"/>
      <c r="Q12" s="13"/>
    </row>
    <row r="13" spans="1:17" x14ac:dyDescent="0.2">
      <c r="A13" s="12"/>
      <c r="B13" s="10"/>
      <c r="C13" s="368"/>
      <c r="D13" s="368"/>
      <c r="E13" s="12"/>
      <c r="F13" s="12"/>
      <c r="G13" s="12"/>
      <c r="H13" s="10" t="s">
        <v>24</v>
      </c>
      <c r="I13" s="14">
        <v>4.6100000000000003</v>
      </c>
      <c r="J13" s="14">
        <v>6.38</v>
      </c>
      <c r="K13" s="14">
        <v>33.630000000000003</v>
      </c>
      <c r="L13" s="14">
        <v>213.29000000000002</v>
      </c>
      <c r="M13" s="8"/>
      <c r="N13" s="15">
        <v>8.67</v>
      </c>
      <c r="O13" s="16"/>
      <c r="P13" s="16"/>
      <c r="Q13" s="16"/>
    </row>
    <row r="14" spans="1:17" x14ac:dyDescent="0.2">
      <c r="A14" s="12" t="s">
        <v>25</v>
      </c>
      <c r="B14" s="512" t="s">
        <v>26</v>
      </c>
      <c r="C14" s="383"/>
      <c r="D14" s="383"/>
      <c r="E14" s="12" t="s">
        <v>27</v>
      </c>
      <c r="F14" s="12">
        <v>4</v>
      </c>
      <c r="G14" s="12"/>
      <c r="H14" s="10"/>
      <c r="I14" s="12">
        <v>0.19</v>
      </c>
      <c r="J14" s="12">
        <v>0.14000000000000001</v>
      </c>
      <c r="K14" s="12">
        <v>0.3</v>
      </c>
      <c r="L14" s="12"/>
      <c r="M14" s="8">
        <v>210.72</v>
      </c>
      <c r="N14" s="8">
        <f t="shared" si="0"/>
        <v>0.84287999999999996</v>
      </c>
      <c r="O14" s="13"/>
      <c r="P14" s="13"/>
      <c r="Q14" s="13"/>
    </row>
    <row r="15" spans="1:17" x14ac:dyDescent="0.2">
      <c r="A15" s="12" t="s">
        <v>28</v>
      </c>
      <c r="B15" s="513"/>
      <c r="C15" s="384">
        <v>200</v>
      </c>
      <c r="D15" s="384">
        <v>200</v>
      </c>
      <c r="E15" s="12" t="s">
        <v>19</v>
      </c>
      <c r="F15" s="12">
        <v>100</v>
      </c>
      <c r="G15" s="12"/>
      <c r="H15" s="10"/>
      <c r="I15" s="12">
        <v>2.82</v>
      </c>
      <c r="J15" s="12">
        <v>3.2</v>
      </c>
      <c r="K15" s="12">
        <v>4.7300000000000004</v>
      </c>
      <c r="L15" s="12">
        <v>58</v>
      </c>
      <c r="M15" s="8">
        <v>51.71</v>
      </c>
      <c r="N15" s="8">
        <f t="shared" si="0"/>
        <v>5.1710000000000003</v>
      </c>
      <c r="O15" s="13"/>
      <c r="P15" s="13"/>
      <c r="Q15" s="13"/>
    </row>
    <row r="16" spans="1:17" x14ac:dyDescent="0.2">
      <c r="A16" s="12"/>
      <c r="B16" s="10"/>
      <c r="C16" s="368"/>
      <c r="D16" s="368"/>
      <c r="E16" s="12" t="s">
        <v>20</v>
      </c>
      <c r="F16" s="12">
        <v>20</v>
      </c>
      <c r="G16" s="12"/>
      <c r="H16" s="10"/>
      <c r="I16" s="12" t="s">
        <v>21</v>
      </c>
      <c r="J16" s="12" t="s">
        <v>21</v>
      </c>
      <c r="K16" s="12">
        <v>19.96</v>
      </c>
      <c r="L16" s="12">
        <v>75.8</v>
      </c>
      <c r="M16" s="8">
        <v>52.87</v>
      </c>
      <c r="N16" s="8">
        <f t="shared" si="0"/>
        <v>1.0573999999999999</v>
      </c>
      <c r="O16" s="13"/>
      <c r="P16" s="13"/>
      <c r="Q16" s="13"/>
    </row>
    <row r="17" spans="1:17" x14ac:dyDescent="0.2">
      <c r="A17" s="12"/>
      <c r="B17" s="10"/>
      <c r="C17" s="368"/>
      <c r="D17" s="368"/>
      <c r="E17" s="12"/>
      <c r="F17" s="12"/>
      <c r="G17" s="12"/>
      <c r="H17" s="10">
        <v>200</v>
      </c>
      <c r="I17" s="14">
        <v>3.01</v>
      </c>
      <c r="J17" s="14">
        <v>3.3400000000000003</v>
      </c>
      <c r="K17" s="14">
        <v>24.990000000000002</v>
      </c>
      <c r="L17" s="14">
        <v>133.80000000000001</v>
      </c>
      <c r="M17" s="8"/>
      <c r="N17" s="15">
        <v>7.07</v>
      </c>
      <c r="O17" s="13"/>
      <c r="P17" s="13"/>
      <c r="Q17" s="13"/>
    </row>
    <row r="18" spans="1:17" x14ac:dyDescent="0.2">
      <c r="A18" s="12" t="s">
        <v>29</v>
      </c>
      <c r="B18" s="492" t="s">
        <v>30</v>
      </c>
      <c r="C18" s="368">
        <v>70</v>
      </c>
      <c r="D18" s="368">
        <v>90</v>
      </c>
      <c r="E18" s="12" t="s">
        <v>31</v>
      </c>
      <c r="F18" s="12">
        <v>80</v>
      </c>
      <c r="G18" s="12">
        <v>80</v>
      </c>
      <c r="H18" s="10"/>
      <c r="I18" s="12">
        <v>6.96</v>
      </c>
      <c r="J18" s="12">
        <v>1.2</v>
      </c>
      <c r="K18" s="12">
        <v>32.96</v>
      </c>
      <c r="L18" s="12">
        <v>181</v>
      </c>
      <c r="M18" s="8">
        <v>55.61</v>
      </c>
      <c r="N18" s="8">
        <f t="shared" si="0"/>
        <v>4.4488000000000003</v>
      </c>
      <c r="O18" s="13"/>
      <c r="P18" s="13"/>
      <c r="Q18" s="13"/>
    </row>
    <row r="19" spans="1:17" x14ac:dyDescent="0.2">
      <c r="A19" s="12"/>
      <c r="B19" s="492"/>
      <c r="C19" s="368">
        <v>10</v>
      </c>
      <c r="D19" s="368">
        <v>10</v>
      </c>
      <c r="E19" s="12" t="s">
        <v>32</v>
      </c>
      <c r="F19" s="12">
        <v>10</v>
      </c>
      <c r="G19" s="12"/>
      <c r="H19" s="10"/>
      <c r="I19" s="12">
        <v>2.68</v>
      </c>
      <c r="J19" s="12">
        <v>2.57</v>
      </c>
      <c r="K19" s="12" t="s">
        <v>21</v>
      </c>
      <c r="L19" s="12">
        <v>33.79</v>
      </c>
      <c r="M19" s="8">
        <v>523.4</v>
      </c>
      <c r="N19" s="8">
        <f t="shared" si="0"/>
        <v>5.234</v>
      </c>
      <c r="O19" s="13"/>
      <c r="P19" s="13"/>
      <c r="Q19" s="13"/>
    </row>
    <row r="20" spans="1:17" x14ac:dyDescent="0.2">
      <c r="A20" s="12"/>
      <c r="B20" s="10"/>
      <c r="C20" s="368">
        <v>10</v>
      </c>
      <c r="D20" s="368">
        <v>10</v>
      </c>
      <c r="E20" s="12" t="s">
        <v>33</v>
      </c>
      <c r="F20" s="12">
        <v>10</v>
      </c>
      <c r="G20" s="12"/>
      <c r="H20" s="10"/>
      <c r="I20" s="12">
        <v>0.08</v>
      </c>
      <c r="J20" s="12">
        <v>7.25</v>
      </c>
      <c r="K20" s="12">
        <v>0.26</v>
      </c>
      <c r="L20" s="12">
        <v>66.099999999999994</v>
      </c>
      <c r="M20" s="8">
        <v>504.7</v>
      </c>
      <c r="N20" s="8">
        <f t="shared" si="0"/>
        <v>5.0469999999999997</v>
      </c>
      <c r="O20" s="13"/>
      <c r="P20" s="13"/>
      <c r="Q20" s="13"/>
    </row>
    <row r="21" spans="1:17" ht="24" x14ac:dyDescent="0.2">
      <c r="A21" s="12" t="s">
        <v>34</v>
      </c>
      <c r="B21" s="10"/>
      <c r="C21" s="368"/>
      <c r="D21" s="368"/>
      <c r="E21" s="12"/>
      <c r="F21" s="12"/>
      <c r="G21" s="12"/>
      <c r="H21" s="10" t="s">
        <v>35</v>
      </c>
      <c r="I21" s="14">
        <v>9.7200000000000006</v>
      </c>
      <c r="J21" s="14">
        <v>11.02</v>
      </c>
      <c r="K21" s="14">
        <v>33.22</v>
      </c>
      <c r="L21" s="14">
        <v>280.89</v>
      </c>
      <c r="M21" s="8"/>
      <c r="N21" s="15">
        <v>10.220000000000001</v>
      </c>
      <c r="O21" s="13"/>
      <c r="P21" s="13"/>
      <c r="Q21" s="13"/>
    </row>
    <row r="22" spans="1:17" x14ac:dyDescent="0.2">
      <c r="A22" s="12"/>
      <c r="B22" s="10" t="s">
        <v>36</v>
      </c>
      <c r="C22" s="368">
        <v>120</v>
      </c>
      <c r="D22" s="368">
        <v>120</v>
      </c>
      <c r="E22" s="12" t="s">
        <v>37</v>
      </c>
      <c r="F22" s="12">
        <v>120</v>
      </c>
      <c r="G22" s="12">
        <v>120</v>
      </c>
      <c r="H22" s="10">
        <v>120</v>
      </c>
      <c r="I22" s="12">
        <v>0.48</v>
      </c>
      <c r="J22" s="12">
        <v>0.42</v>
      </c>
      <c r="K22" s="12">
        <v>10.9</v>
      </c>
      <c r="L22" s="14">
        <v>47.52</v>
      </c>
      <c r="M22" s="8">
        <v>106.41</v>
      </c>
      <c r="N22" s="15">
        <f t="shared" si="0"/>
        <v>12.7692</v>
      </c>
      <c r="O22" s="13"/>
      <c r="P22" s="13"/>
      <c r="Q22" s="13"/>
    </row>
    <row r="23" spans="1:17" x14ac:dyDescent="0.2">
      <c r="A23" s="12" t="s">
        <v>38</v>
      </c>
      <c r="B23" s="455" t="s">
        <v>430</v>
      </c>
      <c r="C23" s="368">
        <v>200</v>
      </c>
      <c r="D23" s="368">
        <v>200</v>
      </c>
      <c r="E23" s="469" t="s">
        <v>430</v>
      </c>
      <c r="F23" s="12">
        <v>200</v>
      </c>
      <c r="G23" s="12">
        <v>200</v>
      </c>
      <c r="H23" s="10">
        <v>200</v>
      </c>
      <c r="I23" s="12">
        <v>1</v>
      </c>
      <c r="J23" s="12"/>
      <c r="K23" s="12">
        <v>18.2</v>
      </c>
      <c r="L23" s="12">
        <v>76</v>
      </c>
      <c r="M23" s="8">
        <v>65.86</v>
      </c>
      <c r="N23" s="15">
        <f t="shared" si="0"/>
        <v>13.172000000000001</v>
      </c>
      <c r="O23" s="16"/>
      <c r="P23" s="16"/>
      <c r="Q23" s="16"/>
    </row>
    <row r="24" spans="1:17" x14ac:dyDescent="0.2">
      <c r="A24" s="522" t="s">
        <v>39</v>
      </c>
      <c r="B24" s="523"/>
      <c r="C24" s="392"/>
      <c r="D24" s="392"/>
      <c r="E24" s="14"/>
      <c r="F24" s="14"/>
      <c r="G24" s="14"/>
      <c r="H24" s="6"/>
      <c r="I24" s="14">
        <v>18.82</v>
      </c>
      <c r="J24" s="14">
        <v>21.16</v>
      </c>
      <c r="K24" s="14">
        <v>120.94</v>
      </c>
      <c r="L24" s="14">
        <v>751.5</v>
      </c>
      <c r="M24" s="15"/>
      <c r="N24" s="15"/>
      <c r="O24" s="17"/>
      <c r="P24" s="17"/>
      <c r="Q24" s="17"/>
    </row>
    <row r="25" spans="1:17" x14ac:dyDescent="0.2">
      <c r="A25" s="12" t="s">
        <v>40</v>
      </c>
      <c r="B25" s="10"/>
      <c r="C25" s="368"/>
      <c r="D25" s="368"/>
      <c r="E25" s="12"/>
      <c r="F25" s="12"/>
      <c r="G25" s="12"/>
      <c r="H25" s="10"/>
      <c r="I25" s="12"/>
      <c r="J25" s="12"/>
      <c r="K25" s="12"/>
      <c r="L25" s="12"/>
      <c r="M25" s="8"/>
      <c r="N25" s="15">
        <v>52.73</v>
      </c>
      <c r="P25" s="13"/>
      <c r="Q25" s="13"/>
    </row>
    <row r="26" spans="1:17" x14ac:dyDescent="0.2">
      <c r="A26" s="12" t="s">
        <v>41</v>
      </c>
      <c r="B26" s="512" t="s">
        <v>42</v>
      </c>
      <c r="C26" s="383"/>
      <c r="D26" s="383"/>
      <c r="E26" s="12" t="s">
        <v>43</v>
      </c>
      <c r="F26" s="12">
        <v>100</v>
      </c>
      <c r="G26" s="12">
        <v>80</v>
      </c>
      <c r="H26" s="10"/>
      <c r="I26" s="12">
        <v>1.3</v>
      </c>
      <c r="J26" s="12">
        <v>0.08</v>
      </c>
      <c r="K26" s="12">
        <v>6.06</v>
      </c>
      <c r="L26" s="12">
        <v>27.2</v>
      </c>
      <c r="M26" s="8">
        <v>36.67</v>
      </c>
      <c r="N26" s="8">
        <f>F26*M26/1000</f>
        <v>3.6669999999999998</v>
      </c>
      <c r="P26" s="17"/>
      <c r="Q26" s="17"/>
    </row>
    <row r="27" spans="1:17" x14ac:dyDescent="0.2">
      <c r="A27" s="12"/>
      <c r="B27" s="539"/>
      <c r="C27" s="408">
        <v>80</v>
      </c>
      <c r="D27" s="408">
        <v>120</v>
      </c>
      <c r="E27" s="12" t="s">
        <v>44</v>
      </c>
      <c r="F27" s="12">
        <v>10</v>
      </c>
      <c r="G27" s="12">
        <v>10</v>
      </c>
      <c r="H27" s="10"/>
      <c r="I27" s="12"/>
      <c r="J27" s="12"/>
      <c r="K27" s="12">
        <v>9.98</v>
      </c>
      <c r="L27" s="12">
        <v>37.9</v>
      </c>
      <c r="M27" s="62">
        <v>52.87</v>
      </c>
      <c r="N27" s="8">
        <f t="shared" ref="N27:N29" si="1">F27*M27/1000</f>
        <v>0.52869999999999995</v>
      </c>
      <c r="P27" s="13"/>
      <c r="Q27" s="13"/>
    </row>
    <row r="28" spans="1:17" x14ac:dyDescent="0.2">
      <c r="A28" s="12"/>
      <c r="B28" s="18"/>
      <c r="C28" s="18"/>
      <c r="D28" s="18"/>
      <c r="E28" s="12" t="s">
        <v>45</v>
      </c>
      <c r="F28" s="12">
        <v>28.3</v>
      </c>
      <c r="G28" s="12">
        <v>25</v>
      </c>
      <c r="H28" s="10"/>
      <c r="I28" s="12">
        <v>1.0999999999999999E-2</v>
      </c>
      <c r="J28" s="12">
        <v>0.09</v>
      </c>
      <c r="K28" s="12">
        <v>2.04</v>
      </c>
      <c r="L28" s="12">
        <v>11.21</v>
      </c>
      <c r="M28" s="8">
        <v>83.14</v>
      </c>
      <c r="N28" s="8">
        <f t="shared" si="1"/>
        <v>2.352862</v>
      </c>
      <c r="P28" s="17"/>
      <c r="Q28" s="17"/>
    </row>
    <row r="29" spans="1:17" x14ac:dyDescent="0.2">
      <c r="A29" s="12"/>
      <c r="B29" s="10"/>
      <c r="C29" s="368"/>
      <c r="D29" s="368"/>
      <c r="E29" s="12" t="s">
        <v>46</v>
      </c>
      <c r="F29" s="12">
        <v>7</v>
      </c>
      <c r="G29" s="12">
        <v>7</v>
      </c>
      <c r="H29" s="10"/>
      <c r="I29" s="12"/>
      <c r="J29" s="12">
        <v>6.93</v>
      </c>
      <c r="K29" s="12"/>
      <c r="L29" s="12">
        <v>62.93</v>
      </c>
      <c r="M29" s="62">
        <v>118.3</v>
      </c>
      <c r="N29" s="8">
        <f t="shared" si="1"/>
        <v>0.82810000000000006</v>
      </c>
      <c r="O29" s="16"/>
      <c r="P29" s="16"/>
      <c r="Q29" s="16"/>
    </row>
    <row r="30" spans="1:17" x14ac:dyDescent="0.2">
      <c r="A30" s="12"/>
      <c r="B30" s="10"/>
      <c r="C30" s="368"/>
      <c r="D30" s="368"/>
      <c r="E30" s="12"/>
      <c r="F30" s="12"/>
      <c r="G30" s="12"/>
      <c r="H30" s="10">
        <v>100</v>
      </c>
      <c r="I30" s="14">
        <v>1.3109999999999999</v>
      </c>
      <c r="J30" s="14">
        <v>7.1</v>
      </c>
      <c r="K30" s="14">
        <v>18.079999999999998</v>
      </c>
      <c r="L30" s="14">
        <v>139.24</v>
      </c>
      <c r="M30" s="15"/>
      <c r="N30" s="15">
        <f>N26+N27+N28+N29</f>
        <v>7.3766619999999996</v>
      </c>
      <c r="O30" s="13"/>
      <c r="P30" s="13"/>
      <c r="Q30" s="13"/>
    </row>
    <row r="31" spans="1:17" x14ac:dyDescent="0.2">
      <c r="A31" s="12" t="s">
        <v>47</v>
      </c>
      <c r="B31" s="492" t="s">
        <v>48</v>
      </c>
      <c r="C31" s="368"/>
      <c r="D31" s="368"/>
      <c r="E31" s="12" t="s">
        <v>49</v>
      </c>
      <c r="F31" s="12">
        <v>25</v>
      </c>
      <c r="G31" s="12">
        <v>20</v>
      </c>
      <c r="H31" s="10"/>
      <c r="I31" s="12">
        <v>0.45</v>
      </c>
      <c r="J31" s="12">
        <v>0.02</v>
      </c>
      <c r="K31" s="12">
        <v>1.1399999999999999</v>
      </c>
      <c r="L31" s="12">
        <v>5.4</v>
      </c>
      <c r="M31" s="8">
        <v>18.46</v>
      </c>
      <c r="N31" s="8">
        <f>F31*M31/1000</f>
        <v>0.46150000000000002</v>
      </c>
      <c r="O31" s="13"/>
      <c r="P31" s="13"/>
      <c r="Q31" s="13"/>
    </row>
    <row r="32" spans="1:17" ht="24" x14ac:dyDescent="0.2">
      <c r="A32" s="12"/>
      <c r="B32" s="492"/>
      <c r="C32" s="445" t="s">
        <v>57</v>
      </c>
      <c r="D32" s="445" t="s">
        <v>57</v>
      </c>
      <c r="E32" s="12" t="s">
        <v>50</v>
      </c>
      <c r="F32" s="12">
        <v>100</v>
      </c>
      <c r="G32" s="12">
        <v>72</v>
      </c>
      <c r="H32" s="10"/>
      <c r="I32" s="12">
        <v>2</v>
      </c>
      <c r="J32" s="12">
        <v>0.28999999999999998</v>
      </c>
      <c r="K32" s="12">
        <v>12.46</v>
      </c>
      <c r="L32" s="12">
        <v>57.6</v>
      </c>
      <c r="M32" s="8">
        <v>30.16</v>
      </c>
      <c r="N32" s="8">
        <f t="shared" ref="N32:N40" si="2">F32*M32/1000</f>
        <v>3.016</v>
      </c>
      <c r="O32" s="13"/>
      <c r="P32" s="13"/>
      <c r="Q32" s="13"/>
    </row>
    <row r="33" spans="1:17" x14ac:dyDescent="0.2">
      <c r="A33" s="12"/>
      <c r="B33" s="10"/>
      <c r="C33" s="368"/>
      <c r="D33" s="368"/>
      <c r="E33" s="12" t="s">
        <v>43</v>
      </c>
      <c r="F33" s="12">
        <v>12.5</v>
      </c>
      <c r="G33" s="12">
        <v>10</v>
      </c>
      <c r="H33" s="10"/>
      <c r="I33" s="12">
        <v>0.16</v>
      </c>
      <c r="J33" s="12">
        <v>8.9999999999999993E-3</v>
      </c>
      <c r="K33" s="12">
        <v>0.81</v>
      </c>
      <c r="L33" s="12">
        <v>3.26</v>
      </c>
      <c r="M33" s="8">
        <v>36.67</v>
      </c>
      <c r="N33" s="8">
        <f t="shared" si="2"/>
        <v>0.45837499999999998</v>
      </c>
      <c r="O33" s="13"/>
      <c r="P33" s="13"/>
      <c r="Q33" s="13"/>
    </row>
    <row r="34" spans="1:17" x14ac:dyDescent="0.2">
      <c r="A34" s="12"/>
      <c r="B34" s="10"/>
      <c r="C34" s="368"/>
      <c r="D34" s="368"/>
      <c r="E34" s="12" t="s">
        <v>52</v>
      </c>
      <c r="F34" s="12">
        <v>12</v>
      </c>
      <c r="G34" s="12">
        <v>10</v>
      </c>
      <c r="H34" s="10"/>
      <c r="I34" s="12">
        <v>0.17</v>
      </c>
      <c r="J34" s="12">
        <v>0.9</v>
      </c>
      <c r="K34" s="12">
        <v>0.80400000000000005</v>
      </c>
      <c r="L34" s="12">
        <v>4.13</v>
      </c>
      <c r="M34" s="8">
        <v>27.74</v>
      </c>
      <c r="N34" s="8">
        <f t="shared" si="2"/>
        <v>0.33288000000000001</v>
      </c>
      <c r="O34" s="13"/>
      <c r="P34" s="13"/>
      <c r="Q34" s="13"/>
    </row>
    <row r="35" spans="1:17" x14ac:dyDescent="0.2">
      <c r="A35" s="12"/>
      <c r="B35" s="10"/>
      <c r="C35" s="368"/>
      <c r="D35" s="368"/>
      <c r="E35" s="12" t="s">
        <v>53</v>
      </c>
      <c r="F35" s="12">
        <v>16.7</v>
      </c>
      <c r="G35" s="12">
        <v>15</v>
      </c>
      <c r="H35" s="10"/>
      <c r="I35" s="12">
        <v>0.13</v>
      </c>
      <c r="J35" s="12">
        <v>1.6E-2</v>
      </c>
      <c r="K35" s="12">
        <v>0.38400000000000001</v>
      </c>
      <c r="L35" s="12">
        <v>2.4</v>
      </c>
      <c r="M35" s="8"/>
      <c r="N35" s="8">
        <f t="shared" si="2"/>
        <v>0</v>
      </c>
      <c r="O35" s="13"/>
      <c r="P35" s="13"/>
      <c r="Q35" s="13"/>
    </row>
    <row r="36" spans="1:17" x14ac:dyDescent="0.2">
      <c r="A36" s="12"/>
      <c r="B36" s="10"/>
      <c r="C36" s="368"/>
      <c r="D36" s="368"/>
      <c r="E36" s="12" t="s">
        <v>23</v>
      </c>
      <c r="F36" s="12">
        <v>5</v>
      </c>
      <c r="G36" s="12">
        <v>5</v>
      </c>
      <c r="H36" s="10"/>
      <c r="I36" s="12">
        <v>0.04</v>
      </c>
      <c r="J36" s="12">
        <v>3.63</v>
      </c>
      <c r="K36" s="12">
        <v>0.13</v>
      </c>
      <c r="L36" s="12">
        <v>33.049999999999997</v>
      </c>
      <c r="M36" s="8">
        <v>504.7</v>
      </c>
      <c r="N36" s="8">
        <f t="shared" si="2"/>
        <v>2.5234999999999999</v>
      </c>
      <c r="O36" s="13"/>
      <c r="P36" s="13"/>
      <c r="Q36" s="13"/>
    </row>
    <row r="37" spans="1:17" x14ac:dyDescent="0.2">
      <c r="A37" s="12"/>
      <c r="B37" s="10"/>
      <c r="C37" s="368"/>
      <c r="D37" s="368"/>
      <c r="E37" s="12" t="s">
        <v>54</v>
      </c>
      <c r="F37" s="12">
        <v>179</v>
      </c>
      <c r="G37" s="12"/>
      <c r="H37" s="10"/>
      <c r="I37" s="12">
        <v>0.7</v>
      </c>
      <c r="J37" s="12">
        <v>0.17</v>
      </c>
      <c r="K37" s="12"/>
      <c r="L37" s="12">
        <v>5.25</v>
      </c>
      <c r="M37" s="8"/>
      <c r="N37" s="8">
        <f t="shared" si="2"/>
        <v>0</v>
      </c>
      <c r="O37" s="13"/>
      <c r="P37" s="13"/>
      <c r="Q37" s="13"/>
    </row>
    <row r="38" spans="1:17" x14ac:dyDescent="0.2">
      <c r="A38" s="12"/>
      <c r="B38" s="10"/>
      <c r="C38" s="368"/>
      <c r="D38" s="368"/>
      <c r="E38" s="12" t="s">
        <v>22</v>
      </c>
      <c r="F38" s="12">
        <v>1</v>
      </c>
      <c r="G38" s="12"/>
      <c r="H38" s="10"/>
      <c r="I38" s="12" t="s">
        <v>21</v>
      </c>
      <c r="J38" s="12" t="s">
        <v>21</v>
      </c>
      <c r="K38" s="12" t="s">
        <v>21</v>
      </c>
      <c r="L38" s="12" t="s">
        <v>21</v>
      </c>
      <c r="M38" s="8"/>
      <c r="N38" s="8">
        <f t="shared" si="2"/>
        <v>0</v>
      </c>
      <c r="O38" s="13"/>
      <c r="P38" s="13"/>
      <c r="Q38" s="13"/>
    </row>
    <row r="39" spans="1:17" x14ac:dyDescent="0.2">
      <c r="A39" s="12"/>
      <c r="B39" s="10"/>
      <c r="C39" s="368"/>
      <c r="D39" s="368"/>
      <c r="E39" s="12" t="s">
        <v>55</v>
      </c>
      <c r="F39" s="12">
        <v>54</v>
      </c>
      <c r="G39" s="12">
        <v>40.5</v>
      </c>
      <c r="H39" s="10"/>
      <c r="I39" s="12">
        <v>10</v>
      </c>
      <c r="J39" s="12">
        <v>6.48</v>
      </c>
      <c r="K39" s="12" t="s">
        <v>21</v>
      </c>
      <c r="L39" s="12">
        <v>88.29</v>
      </c>
      <c r="M39" s="8">
        <v>323.91000000000003</v>
      </c>
      <c r="N39" s="8">
        <f t="shared" si="2"/>
        <v>17.491140000000001</v>
      </c>
      <c r="O39" s="13"/>
      <c r="P39" s="13"/>
      <c r="Q39" s="13"/>
    </row>
    <row r="40" spans="1:17" x14ac:dyDescent="0.2">
      <c r="A40" s="12"/>
      <c r="B40" s="10"/>
      <c r="C40" s="368"/>
      <c r="D40" s="368"/>
      <c r="E40" s="12" t="s">
        <v>56</v>
      </c>
      <c r="F40" s="12">
        <v>10</v>
      </c>
      <c r="G40" s="12">
        <v>10</v>
      </c>
      <c r="H40" s="10">
        <v>10</v>
      </c>
      <c r="I40" s="12">
        <v>0.24</v>
      </c>
      <c r="J40" s="12">
        <v>2</v>
      </c>
      <c r="K40" s="12">
        <v>0.32</v>
      </c>
      <c r="L40" s="12">
        <v>20.64</v>
      </c>
      <c r="M40" s="8">
        <v>171.79</v>
      </c>
      <c r="N40" s="8">
        <f t="shared" si="2"/>
        <v>1.7178999999999998</v>
      </c>
      <c r="O40" s="16"/>
      <c r="P40" s="16"/>
      <c r="Q40" s="16"/>
    </row>
    <row r="41" spans="1:17" ht="24" x14ac:dyDescent="0.2">
      <c r="A41" s="12"/>
      <c r="B41" s="10"/>
      <c r="C41" s="368"/>
      <c r="D41" s="368"/>
      <c r="E41" s="12"/>
      <c r="F41" s="12"/>
      <c r="G41" s="12"/>
      <c r="H41" s="10" t="s">
        <v>57</v>
      </c>
      <c r="I41" s="14">
        <v>13.89</v>
      </c>
      <c r="J41" s="14">
        <v>13.515000000000001</v>
      </c>
      <c r="K41" s="14">
        <v>16.048000000000002</v>
      </c>
      <c r="L41" s="14">
        <v>220.01999999999998</v>
      </c>
      <c r="M41" s="8"/>
      <c r="N41" s="15">
        <f>SUM(N31:N40)</f>
        <v>26.001295000000002</v>
      </c>
      <c r="O41" s="13"/>
      <c r="P41" s="13"/>
      <c r="Q41" s="13"/>
    </row>
    <row r="42" spans="1:17" x14ac:dyDescent="0.2">
      <c r="A42" s="12" t="s">
        <v>58</v>
      </c>
      <c r="B42" s="512" t="s">
        <v>59</v>
      </c>
      <c r="C42" s="383"/>
      <c r="D42" s="383"/>
      <c r="E42" s="12" t="s">
        <v>60</v>
      </c>
      <c r="F42" s="12">
        <v>110</v>
      </c>
      <c r="G42" s="12">
        <v>79.180000000000007</v>
      </c>
      <c r="H42" s="10"/>
      <c r="I42" s="12">
        <v>16.89</v>
      </c>
      <c r="J42" s="12">
        <v>12.9</v>
      </c>
      <c r="K42" s="12"/>
      <c r="L42" s="12">
        <v>165.5</v>
      </c>
      <c r="M42" s="8">
        <v>323.91000000000003</v>
      </c>
      <c r="N42" s="8">
        <f>F42*M42/1000</f>
        <v>35.630100000000006</v>
      </c>
      <c r="O42" s="13"/>
      <c r="P42" s="13"/>
      <c r="Q42" s="13"/>
    </row>
    <row r="43" spans="1:17" x14ac:dyDescent="0.2">
      <c r="A43" s="12"/>
      <c r="B43" s="539"/>
      <c r="C43" s="444" t="s">
        <v>67</v>
      </c>
      <c r="D43" s="444" t="s">
        <v>67</v>
      </c>
      <c r="E43" s="12" t="s">
        <v>51</v>
      </c>
      <c r="F43" s="12">
        <v>5</v>
      </c>
      <c r="G43" s="12">
        <v>5</v>
      </c>
      <c r="H43" s="10"/>
      <c r="I43" s="12" t="s">
        <v>21</v>
      </c>
      <c r="J43" s="12">
        <v>4.99</v>
      </c>
      <c r="K43" s="12" t="s">
        <v>21</v>
      </c>
      <c r="L43" s="12">
        <v>44.95</v>
      </c>
      <c r="M43" s="8">
        <v>118.3</v>
      </c>
      <c r="N43" s="8">
        <f t="shared" ref="N43:N50" si="3">F43*M43/1000</f>
        <v>0.59150000000000003</v>
      </c>
      <c r="O43" s="13"/>
      <c r="P43" s="13"/>
      <c r="Q43" s="13"/>
    </row>
    <row r="44" spans="1:17" x14ac:dyDescent="0.2">
      <c r="A44" s="12"/>
      <c r="B44" s="19"/>
      <c r="C44" s="384"/>
      <c r="D44" s="384"/>
      <c r="E44" s="12" t="s">
        <v>61</v>
      </c>
      <c r="F44" s="12">
        <v>18</v>
      </c>
      <c r="G44" s="12">
        <v>15.12</v>
      </c>
      <c r="H44" s="10"/>
      <c r="I44" s="12">
        <v>0.25</v>
      </c>
      <c r="J44" s="12" t="s">
        <v>21</v>
      </c>
      <c r="K44" s="12">
        <v>1.48</v>
      </c>
      <c r="L44" s="12">
        <v>6.2</v>
      </c>
      <c r="M44" s="8">
        <v>27.74</v>
      </c>
      <c r="N44" s="8">
        <f t="shared" si="3"/>
        <v>0.49931999999999999</v>
      </c>
      <c r="O44" s="17"/>
      <c r="P44" s="17"/>
      <c r="Q44" s="17"/>
    </row>
    <row r="45" spans="1:17" x14ac:dyDescent="0.2">
      <c r="A45" s="12"/>
      <c r="B45" s="10"/>
      <c r="C45" s="368"/>
      <c r="D45" s="368"/>
      <c r="E45" s="12" t="s">
        <v>62</v>
      </c>
      <c r="F45" s="12">
        <v>12</v>
      </c>
      <c r="G45" s="12">
        <v>12</v>
      </c>
      <c r="H45" s="10"/>
      <c r="I45" s="12">
        <v>0.13</v>
      </c>
      <c r="J45" s="12" t="s">
        <v>21</v>
      </c>
      <c r="K45" s="12">
        <v>1.89</v>
      </c>
      <c r="L45" s="12">
        <v>8.16</v>
      </c>
      <c r="M45" s="62"/>
      <c r="N45" s="8">
        <v>1.54</v>
      </c>
      <c r="O45" s="13"/>
      <c r="P45" s="13"/>
      <c r="Q45" s="13"/>
    </row>
    <row r="46" spans="1:17" x14ac:dyDescent="0.2">
      <c r="A46" s="12"/>
      <c r="B46" s="10"/>
      <c r="C46" s="368"/>
      <c r="D46" s="368"/>
      <c r="E46" s="12" t="s">
        <v>63</v>
      </c>
      <c r="F46" s="12"/>
      <c r="G46" s="12">
        <v>4.8</v>
      </c>
      <c r="H46" s="10"/>
      <c r="I46" s="12">
        <v>0.23</v>
      </c>
      <c r="J46" s="12" t="s">
        <v>21</v>
      </c>
      <c r="K46" s="12">
        <v>0.97</v>
      </c>
      <c r="L46" s="12">
        <v>2.16</v>
      </c>
      <c r="M46" s="8"/>
      <c r="N46" s="8">
        <f t="shared" si="3"/>
        <v>0</v>
      </c>
      <c r="O46" s="13"/>
      <c r="P46" s="13"/>
      <c r="Q46" s="13"/>
    </row>
    <row r="47" spans="1:17" x14ac:dyDescent="0.2">
      <c r="A47" s="12"/>
      <c r="B47" s="10"/>
      <c r="C47" s="368"/>
      <c r="D47" s="368"/>
      <c r="E47" s="12" t="s">
        <v>64</v>
      </c>
      <c r="F47" s="12">
        <v>4</v>
      </c>
      <c r="G47" s="12">
        <v>4</v>
      </c>
      <c r="H47" s="10"/>
      <c r="I47" s="12">
        <v>0.41</v>
      </c>
      <c r="J47" s="12">
        <v>4.3999999999999997E-2</v>
      </c>
      <c r="K47" s="12">
        <v>2.76</v>
      </c>
      <c r="L47" s="12">
        <v>13.36</v>
      </c>
      <c r="M47" s="8">
        <v>31.32</v>
      </c>
      <c r="N47" s="8">
        <f t="shared" si="3"/>
        <v>0.12528</v>
      </c>
      <c r="O47" s="17"/>
      <c r="P47" s="17"/>
      <c r="Q47" s="17"/>
    </row>
    <row r="48" spans="1:17" x14ac:dyDescent="0.2">
      <c r="A48" s="12"/>
      <c r="B48" s="10"/>
      <c r="C48" s="368"/>
      <c r="D48" s="368"/>
      <c r="E48" s="12" t="s">
        <v>65</v>
      </c>
      <c r="F48" s="12"/>
      <c r="G48" s="12">
        <v>50</v>
      </c>
      <c r="H48" s="10"/>
      <c r="I48" s="12"/>
      <c r="J48" s="12"/>
      <c r="K48" s="12"/>
      <c r="L48" s="12"/>
      <c r="M48" s="62"/>
      <c r="N48" s="8">
        <f t="shared" si="3"/>
        <v>0</v>
      </c>
      <c r="O48" s="17"/>
      <c r="P48" s="17"/>
      <c r="Q48" s="17"/>
    </row>
    <row r="49" spans="1:17" x14ac:dyDescent="0.2">
      <c r="A49" s="12"/>
      <c r="B49" s="10"/>
      <c r="C49" s="368"/>
      <c r="D49" s="368"/>
      <c r="E49" s="12" t="s">
        <v>66</v>
      </c>
      <c r="F49" s="12"/>
      <c r="G49" s="12">
        <v>50</v>
      </c>
      <c r="H49" s="10"/>
      <c r="I49" s="12">
        <v>0.23</v>
      </c>
      <c r="J49" s="12">
        <v>0.12</v>
      </c>
      <c r="K49" s="12">
        <v>0.97</v>
      </c>
      <c r="L49" s="12">
        <v>2.17</v>
      </c>
      <c r="M49" s="62"/>
      <c r="N49" s="8">
        <f t="shared" si="3"/>
        <v>0</v>
      </c>
      <c r="O49" s="17"/>
      <c r="P49" s="17"/>
      <c r="Q49" s="17"/>
    </row>
    <row r="50" spans="1:17" x14ac:dyDescent="0.2">
      <c r="A50" s="12"/>
      <c r="B50" s="10"/>
      <c r="C50" s="368"/>
      <c r="D50" s="368"/>
      <c r="E50" s="12" t="s">
        <v>22</v>
      </c>
      <c r="F50" s="12">
        <v>1</v>
      </c>
      <c r="G50" s="12">
        <v>1</v>
      </c>
      <c r="H50" s="10"/>
      <c r="I50" s="12"/>
      <c r="J50" s="12"/>
      <c r="K50" s="12"/>
      <c r="L50" s="12"/>
      <c r="M50" s="62"/>
      <c r="N50" s="8">
        <f t="shared" si="3"/>
        <v>0</v>
      </c>
      <c r="O50" s="16"/>
      <c r="P50" s="16"/>
      <c r="Q50" s="16"/>
    </row>
    <row r="51" spans="1:17" x14ac:dyDescent="0.2">
      <c r="A51" s="12"/>
      <c r="B51" s="10"/>
      <c r="C51" s="368"/>
      <c r="D51" s="368"/>
      <c r="E51" s="12"/>
      <c r="F51" s="12"/>
      <c r="G51" s="12"/>
      <c r="H51" s="10" t="s">
        <v>67</v>
      </c>
      <c r="I51" s="14">
        <v>18.14</v>
      </c>
      <c r="J51" s="14">
        <v>18.054000000000002</v>
      </c>
      <c r="K51" s="14">
        <v>8.07</v>
      </c>
      <c r="L51" s="14">
        <v>242.49999999999997</v>
      </c>
      <c r="M51" s="8"/>
      <c r="N51" s="15">
        <f>SUM(N42:N50)</f>
        <v>38.386200000000002</v>
      </c>
      <c r="O51" s="13"/>
      <c r="P51" s="13"/>
      <c r="Q51" s="13"/>
    </row>
    <row r="52" spans="1:17" x14ac:dyDescent="0.2">
      <c r="A52" s="12" t="s">
        <v>68</v>
      </c>
      <c r="B52" s="512" t="s">
        <v>69</v>
      </c>
      <c r="C52" s="383"/>
      <c r="D52" s="383"/>
      <c r="E52" s="12" t="s">
        <v>50</v>
      </c>
      <c r="F52" s="12">
        <v>250.5</v>
      </c>
      <c r="G52" s="12">
        <v>180</v>
      </c>
      <c r="H52" s="10"/>
      <c r="I52" s="12">
        <v>5.01</v>
      </c>
      <c r="J52" s="12">
        <v>0.72</v>
      </c>
      <c r="K52" s="12">
        <v>31.19</v>
      </c>
      <c r="L52" s="12">
        <v>144.29</v>
      </c>
      <c r="M52" s="8">
        <v>30.16</v>
      </c>
      <c r="N52" s="8">
        <f>F52*M52/1000</f>
        <v>7.5550800000000002</v>
      </c>
      <c r="O52" s="13"/>
      <c r="P52" s="13"/>
      <c r="Q52" s="13"/>
    </row>
    <row r="53" spans="1:17" x14ac:dyDescent="0.2">
      <c r="A53" s="12"/>
      <c r="B53" s="539"/>
      <c r="C53" s="408">
        <v>130</v>
      </c>
      <c r="D53" s="408">
        <v>170</v>
      </c>
      <c r="E53" s="12" t="s">
        <v>19</v>
      </c>
      <c r="F53" s="12">
        <v>24</v>
      </c>
      <c r="G53" s="12">
        <v>23.76</v>
      </c>
      <c r="H53" s="10"/>
      <c r="I53" s="12">
        <v>0.67</v>
      </c>
      <c r="J53" s="12">
        <v>0.76</v>
      </c>
      <c r="K53" s="12">
        <v>1.1200000000000001</v>
      </c>
      <c r="L53" s="12">
        <v>13.9</v>
      </c>
      <c r="M53" s="8">
        <v>51.71</v>
      </c>
      <c r="N53" s="8">
        <f t="shared" ref="N53:N55" si="4">F53*M53/1000</f>
        <v>1.2410399999999999</v>
      </c>
      <c r="O53" s="13"/>
      <c r="P53" s="13"/>
      <c r="Q53" s="13"/>
    </row>
    <row r="54" spans="1:17" x14ac:dyDescent="0.2">
      <c r="A54" s="12"/>
      <c r="B54" s="19"/>
      <c r="C54" s="384"/>
      <c r="D54" s="384"/>
      <c r="E54" s="12" t="s">
        <v>23</v>
      </c>
      <c r="F54" s="12">
        <v>5.2</v>
      </c>
      <c r="G54" s="12"/>
      <c r="H54" s="10"/>
      <c r="I54" s="12">
        <v>0.04</v>
      </c>
      <c r="J54" s="12">
        <v>3.77</v>
      </c>
      <c r="K54" s="12">
        <v>0.13</v>
      </c>
      <c r="L54" s="12">
        <v>34.369999999999997</v>
      </c>
      <c r="M54" s="8">
        <v>504.7</v>
      </c>
      <c r="N54" s="8">
        <f t="shared" si="4"/>
        <v>2.6244399999999999</v>
      </c>
      <c r="O54" s="13"/>
      <c r="P54" s="13"/>
      <c r="Q54" s="13"/>
    </row>
    <row r="55" spans="1:17" x14ac:dyDescent="0.2">
      <c r="A55" s="12"/>
      <c r="B55" s="10"/>
      <c r="C55" s="368"/>
      <c r="D55" s="368"/>
      <c r="E55" s="12" t="s">
        <v>22</v>
      </c>
      <c r="F55" s="12">
        <v>1.5</v>
      </c>
      <c r="G55" s="12"/>
      <c r="H55" s="10"/>
      <c r="I55" s="12" t="s">
        <v>21</v>
      </c>
      <c r="J55" s="12" t="s">
        <v>21</v>
      </c>
      <c r="K55" s="12" t="s">
        <v>21</v>
      </c>
      <c r="L55" s="12" t="s">
        <v>21</v>
      </c>
      <c r="M55" s="8"/>
      <c r="N55" s="8">
        <f t="shared" si="4"/>
        <v>0</v>
      </c>
      <c r="O55" s="16"/>
      <c r="P55" s="16"/>
      <c r="Q55" s="16"/>
    </row>
    <row r="56" spans="1:17" x14ac:dyDescent="0.2">
      <c r="A56" s="12"/>
      <c r="B56" s="10"/>
      <c r="C56" s="368"/>
      <c r="D56" s="368"/>
      <c r="E56" s="12"/>
      <c r="F56" s="12"/>
      <c r="G56" s="12"/>
      <c r="H56" s="10">
        <v>150</v>
      </c>
      <c r="I56" s="14">
        <v>5.72</v>
      </c>
      <c r="J56" s="14">
        <v>5.25</v>
      </c>
      <c r="K56" s="14">
        <v>32.440000000000005</v>
      </c>
      <c r="L56" s="14">
        <v>192.56</v>
      </c>
      <c r="M56" s="8"/>
      <c r="N56" s="15">
        <f>N52+N53+N54+N55</f>
        <v>11.42056</v>
      </c>
      <c r="O56" s="13"/>
      <c r="P56" s="13"/>
      <c r="Q56" s="13"/>
    </row>
    <row r="57" spans="1:17" x14ac:dyDescent="0.2">
      <c r="A57" s="12" t="s">
        <v>70</v>
      </c>
      <c r="B57" s="492" t="s">
        <v>161</v>
      </c>
      <c r="C57" s="368"/>
      <c r="D57" s="368"/>
      <c r="E57" s="12" t="s">
        <v>359</v>
      </c>
      <c r="F57" s="12">
        <v>25</v>
      </c>
      <c r="G57" s="12">
        <v>25</v>
      </c>
      <c r="H57" s="10"/>
      <c r="I57" s="12">
        <v>0.56999999999999995</v>
      </c>
      <c r="J57" s="12" t="s">
        <v>21</v>
      </c>
      <c r="K57" s="12">
        <v>14.45</v>
      </c>
      <c r="L57" s="12">
        <v>60.5</v>
      </c>
      <c r="M57" s="8">
        <v>109.76</v>
      </c>
      <c r="N57" s="8">
        <f>F57*M57/1000</f>
        <v>2.7440000000000002</v>
      </c>
      <c r="O57" s="13"/>
      <c r="P57" s="13"/>
      <c r="Q57" s="13"/>
    </row>
    <row r="58" spans="1:17" x14ac:dyDescent="0.2">
      <c r="A58" s="12"/>
      <c r="B58" s="492"/>
      <c r="C58" s="368">
        <v>200</v>
      </c>
      <c r="D58" s="368">
        <v>200</v>
      </c>
      <c r="E58" s="12" t="s">
        <v>20</v>
      </c>
      <c r="F58" s="12">
        <v>24</v>
      </c>
      <c r="G58" s="12">
        <v>14</v>
      </c>
      <c r="H58" s="10"/>
      <c r="I58" s="12" t="s">
        <v>21</v>
      </c>
      <c r="J58" s="12" t="s">
        <v>21</v>
      </c>
      <c r="K58" s="12">
        <v>19.96</v>
      </c>
      <c r="L58" s="12">
        <v>75.8</v>
      </c>
      <c r="M58" s="8">
        <v>52.87</v>
      </c>
      <c r="N58" s="8">
        <f>F58*M58/1000</f>
        <v>1.2688799999999998</v>
      </c>
      <c r="O58" s="16"/>
      <c r="P58" s="16"/>
      <c r="Q58" s="16"/>
    </row>
    <row r="59" spans="1:17" x14ac:dyDescent="0.2">
      <c r="A59" s="12"/>
      <c r="B59" s="10"/>
      <c r="C59" s="368"/>
      <c r="D59" s="368"/>
      <c r="E59" s="12"/>
      <c r="F59" s="12"/>
      <c r="G59" s="12"/>
      <c r="H59" s="10">
        <v>200</v>
      </c>
      <c r="I59" s="14">
        <v>0.56999999999999995</v>
      </c>
      <c r="J59" s="14">
        <v>0</v>
      </c>
      <c r="K59" s="14">
        <v>34.409999999999997</v>
      </c>
      <c r="L59" s="14">
        <v>136.30000000000001</v>
      </c>
      <c r="M59" s="8"/>
      <c r="N59" s="15">
        <f>N57+N58</f>
        <v>4.01288</v>
      </c>
      <c r="O59" s="13"/>
      <c r="P59" s="13"/>
      <c r="Q59" s="13"/>
    </row>
    <row r="60" spans="1:17" ht="24" x14ac:dyDescent="0.2">
      <c r="A60" s="12"/>
      <c r="B60" s="10" t="s">
        <v>71</v>
      </c>
      <c r="C60" s="445" t="s">
        <v>373</v>
      </c>
      <c r="D60" s="445" t="s">
        <v>374</v>
      </c>
      <c r="E60" s="20" t="s">
        <v>72</v>
      </c>
      <c r="F60" s="20">
        <v>40</v>
      </c>
      <c r="G60" s="20">
        <v>40</v>
      </c>
      <c r="H60" s="32">
        <v>40</v>
      </c>
      <c r="I60" s="12">
        <v>3.48</v>
      </c>
      <c r="J60" s="12">
        <v>0.6</v>
      </c>
      <c r="K60" s="12">
        <v>16</v>
      </c>
      <c r="L60" s="12">
        <v>83.6</v>
      </c>
      <c r="M60" s="8">
        <v>55.61</v>
      </c>
      <c r="N60" s="15">
        <f>F60*M60/1000</f>
        <v>2.2244000000000002</v>
      </c>
      <c r="O60" s="13"/>
      <c r="P60" s="13"/>
      <c r="Q60" s="13"/>
    </row>
    <row r="61" spans="1:17" x14ac:dyDescent="0.2">
      <c r="A61" s="12"/>
      <c r="B61" s="12"/>
      <c r="C61" s="409"/>
      <c r="D61" s="409"/>
      <c r="E61" s="12" t="s">
        <v>73</v>
      </c>
      <c r="F61" s="12">
        <v>80</v>
      </c>
      <c r="G61" s="12">
        <v>80</v>
      </c>
      <c r="H61" s="10">
        <v>80</v>
      </c>
      <c r="I61" s="12">
        <v>5.28</v>
      </c>
      <c r="J61" s="12">
        <v>0.96</v>
      </c>
      <c r="K61" s="12">
        <v>28.24</v>
      </c>
      <c r="L61" s="12">
        <v>144.80000000000001</v>
      </c>
      <c r="M61" s="8">
        <v>46.28</v>
      </c>
      <c r="N61" s="15">
        <f>F61*M61/1000</f>
        <v>3.7023999999999999</v>
      </c>
      <c r="O61" s="21"/>
      <c r="P61" s="21"/>
      <c r="Q61" s="21"/>
    </row>
    <row r="62" spans="1:17" x14ac:dyDescent="0.2">
      <c r="A62" s="12"/>
      <c r="B62" s="12"/>
      <c r="C62" s="409"/>
      <c r="D62" s="409"/>
      <c r="E62" s="12"/>
      <c r="F62" s="12"/>
      <c r="G62" s="12"/>
      <c r="H62" s="10"/>
      <c r="I62" s="14">
        <v>8.76</v>
      </c>
      <c r="J62" s="14">
        <v>1.56</v>
      </c>
      <c r="K62" s="14">
        <v>44.239999999999995</v>
      </c>
      <c r="L62" s="14">
        <v>228.4</v>
      </c>
      <c r="M62" s="15"/>
      <c r="N62" s="15"/>
      <c r="O62" s="13"/>
      <c r="P62" s="13"/>
      <c r="Q62" s="13"/>
    </row>
    <row r="63" spans="1:17" x14ac:dyDescent="0.2">
      <c r="A63" s="12" t="s">
        <v>74</v>
      </c>
      <c r="B63" s="492" t="s">
        <v>75</v>
      </c>
      <c r="C63" s="368">
        <v>75</v>
      </c>
      <c r="D63" s="368">
        <v>75</v>
      </c>
      <c r="E63" s="12" t="s">
        <v>76</v>
      </c>
      <c r="F63" s="12">
        <v>40</v>
      </c>
      <c r="G63" s="12">
        <v>40</v>
      </c>
      <c r="H63" s="10"/>
      <c r="I63" s="12">
        <v>4.12</v>
      </c>
      <c r="J63" s="12">
        <v>0.44</v>
      </c>
      <c r="K63" s="12">
        <v>27.6</v>
      </c>
      <c r="L63" s="12">
        <v>167</v>
      </c>
      <c r="M63" s="8">
        <v>31.32</v>
      </c>
      <c r="N63" s="8">
        <f>F63*M63/1000</f>
        <v>1.2527999999999999</v>
      </c>
      <c r="O63" s="13"/>
      <c r="P63" s="13"/>
      <c r="Q63" s="13"/>
    </row>
    <row r="64" spans="1:17" x14ac:dyDescent="0.2">
      <c r="A64" s="12"/>
      <c r="B64" s="492"/>
      <c r="C64" s="368"/>
      <c r="D64" s="368"/>
      <c r="E64" s="12" t="s">
        <v>77</v>
      </c>
      <c r="F64" s="12">
        <v>2.2999999999999998</v>
      </c>
      <c r="G64" s="12">
        <v>2.2999999999999998</v>
      </c>
      <c r="H64" s="10"/>
      <c r="I64" s="12">
        <v>0.23</v>
      </c>
      <c r="J64" s="12">
        <v>0.02</v>
      </c>
      <c r="K64" s="12">
        <v>0.09</v>
      </c>
      <c r="L64" s="12">
        <v>49.57</v>
      </c>
      <c r="M64" s="8">
        <v>31.32</v>
      </c>
      <c r="N64" s="8">
        <f t="shared" ref="N64:N72" si="5">F64*M64/1000</f>
        <v>7.2036000000000003E-2</v>
      </c>
      <c r="O64" s="13"/>
      <c r="P64" s="13"/>
      <c r="Q64" s="13"/>
    </row>
    <row r="65" spans="1:17" x14ac:dyDescent="0.2">
      <c r="A65" s="12"/>
      <c r="B65" s="10"/>
      <c r="C65" s="368"/>
      <c r="D65" s="368"/>
      <c r="E65" s="12" t="s">
        <v>78</v>
      </c>
      <c r="F65" s="12">
        <v>2.1</v>
      </c>
      <c r="G65" s="12"/>
      <c r="H65" s="10"/>
      <c r="I65" s="12">
        <v>0.26</v>
      </c>
      <c r="J65" s="12">
        <v>0.24</v>
      </c>
      <c r="K65" s="12">
        <v>0.01</v>
      </c>
      <c r="L65" s="12">
        <v>3.9</v>
      </c>
      <c r="M65" s="8">
        <v>220.75</v>
      </c>
      <c r="N65" s="8">
        <f t="shared" si="5"/>
        <v>0.46357500000000007</v>
      </c>
      <c r="O65" s="13"/>
      <c r="P65" s="13"/>
      <c r="Q65" s="13"/>
    </row>
    <row r="66" spans="1:17" x14ac:dyDescent="0.2">
      <c r="A66" s="12"/>
      <c r="B66" s="10"/>
      <c r="C66" s="368"/>
      <c r="D66" s="368"/>
      <c r="E66" s="12" t="s">
        <v>79</v>
      </c>
      <c r="F66" s="12">
        <v>0.9</v>
      </c>
      <c r="G66" s="12"/>
      <c r="H66" s="10"/>
      <c r="I66" s="12">
        <v>0.11</v>
      </c>
      <c r="J66" s="12">
        <v>0.1</v>
      </c>
      <c r="K66" s="12" t="s">
        <v>21</v>
      </c>
      <c r="L66" s="12">
        <v>1.41</v>
      </c>
      <c r="M66" s="8">
        <v>220.75</v>
      </c>
      <c r="N66" s="8">
        <f t="shared" si="5"/>
        <v>0.19867500000000002</v>
      </c>
      <c r="O66" s="13"/>
      <c r="P66" s="13"/>
      <c r="Q66" s="13"/>
    </row>
    <row r="67" spans="1:17" x14ac:dyDescent="0.2">
      <c r="A67" s="12"/>
      <c r="B67" s="10"/>
      <c r="C67" s="368"/>
      <c r="D67" s="368"/>
      <c r="E67" s="12" t="s">
        <v>20</v>
      </c>
      <c r="F67" s="12">
        <v>21.15</v>
      </c>
      <c r="G67" s="12">
        <v>21.15</v>
      </c>
      <c r="H67" s="10"/>
      <c r="I67" s="12" t="s">
        <v>21</v>
      </c>
      <c r="J67" s="12" t="s">
        <v>21</v>
      </c>
      <c r="K67" s="12">
        <v>21.1</v>
      </c>
      <c r="L67" s="12">
        <v>80.16</v>
      </c>
      <c r="M67" s="8">
        <v>52.87</v>
      </c>
      <c r="N67" s="8">
        <f t="shared" si="5"/>
        <v>1.1182004999999999</v>
      </c>
      <c r="O67" s="13"/>
      <c r="P67" s="13"/>
      <c r="Q67" s="13"/>
    </row>
    <row r="68" spans="1:17" x14ac:dyDescent="0.2">
      <c r="A68" s="12"/>
      <c r="B68" s="10"/>
      <c r="C68" s="368"/>
      <c r="D68" s="368"/>
      <c r="E68" s="12" t="s">
        <v>23</v>
      </c>
      <c r="F68" s="12">
        <v>9.6</v>
      </c>
      <c r="G68" s="12">
        <v>9.6</v>
      </c>
      <c r="H68" s="10"/>
      <c r="I68" s="12">
        <v>0.08</v>
      </c>
      <c r="J68" s="12">
        <v>6.96</v>
      </c>
      <c r="K68" s="12">
        <v>0.25</v>
      </c>
      <c r="L68" s="12">
        <v>63.46</v>
      </c>
      <c r="M68" s="8">
        <v>504.7</v>
      </c>
      <c r="N68" s="8">
        <f t="shared" si="5"/>
        <v>4.8451199999999996</v>
      </c>
      <c r="O68" s="13"/>
      <c r="P68" s="13"/>
      <c r="Q68" s="13"/>
    </row>
    <row r="69" spans="1:17" x14ac:dyDescent="0.2">
      <c r="A69" s="12"/>
      <c r="B69" s="10"/>
      <c r="C69" s="368"/>
      <c r="D69" s="368"/>
      <c r="E69" s="12" t="s">
        <v>19</v>
      </c>
      <c r="F69" s="12">
        <v>7.55</v>
      </c>
      <c r="G69" s="12">
        <v>7.55</v>
      </c>
      <c r="H69" s="10"/>
      <c r="I69" s="12">
        <v>0.21</v>
      </c>
      <c r="J69" s="12">
        <v>0.24</v>
      </c>
      <c r="K69" s="12">
        <v>0.35</v>
      </c>
      <c r="L69" s="12">
        <v>4.37</v>
      </c>
      <c r="M69" s="8">
        <v>51.71</v>
      </c>
      <c r="N69" s="8">
        <f t="shared" si="5"/>
        <v>0.39041049999999999</v>
      </c>
      <c r="O69" s="17"/>
      <c r="P69" s="17"/>
      <c r="Q69" s="17"/>
    </row>
    <row r="70" spans="1:17" x14ac:dyDescent="0.2">
      <c r="A70" s="12"/>
      <c r="B70" s="10"/>
      <c r="C70" s="368"/>
      <c r="D70" s="368"/>
      <c r="E70" s="12" t="s">
        <v>80</v>
      </c>
      <c r="F70" s="12">
        <v>0.19</v>
      </c>
      <c r="G70" s="12">
        <v>0.19</v>
      </c>
      <c r="H70" s="10"/>
      <c r="I70" s="12" t="s">
        <v>21</v>
      </c>
      <c r="J70" s="12" t="s">
        <v>21</v>
      </c>
      <c r="K70" s="12" t="s">
        <v>21</v>
      </c>
      <c r="L70" s="12" t="s">
        <v>21</v>
      </c>
      <c r="M70" s="62"/>
      <c r="N70" s="8">
        <f t="shared" si="5"/>
        <v>0</v>
      </c>
      <c r="O70" s="13"/>
      <c r="P70" s="13"/>
      <c r="Q70" s="13"/>
    </row>
    <row r="71" spans="1:17" x14ac:dyDescent="0.2">
      <c r="A71" s="12"/>
      <c r="B71" s="10"/>
      <c r="C71" s="368"/>
      <c r="D71" s="368"/>
      <c r="E71" s="12" t="s">
        <v>81</v>
      </c>
      <c r="F71" s="12">
        <v>0.25</v>
      </c>
      <c r="G71" s="12">
        <v>0.25</v>
      </c>
      <c r="H71" s="10"/>
      <c r="I71" s="12" t="s">
        <v>21</v>
      </c>
      <c r="J71" s="12">
        <v>0.249</v>
      </c>
      <c r="K71" s="12" t="s">
        <v>21</v>
      </c>
      <c r="L71" s="12">
        <v>2.25</v>
      </c>
      <c r="M71" s="8">
        <v>504.7</v>
      </c>
      <c r="N71" s="8">
        <f t="shared" si="5"/>
        <v>0.12617500000000001</v>
      </c>
      <c r="O71" s="17"/>
      <c r="P71" s="17"/>
      <c r="Q71" s="17"/>
    </row>
    <row r="72" spans="1:17" x14ac:dyDescent="0.2">
      <c r="A72" s="12"/>
      <c r="B72" s="10"/>
      <c r="C72" s="368"/>
      <c r="D72" s="368"/>
      <c r="E72" s="12" t="s">
        <v>82</v>
      </c>
      <c r="F72" s="12">
        <v>84.19</v>
      </c>
      <c r="G72" s="12"/>
      <c r="H72" s="10"/>
      <c r="I72" s="12"/>
      <c r="J72" s="12"/>
      <c r="K72" s="12"/>
      <c r="L72" s="12"/>
      <c r="M72" s="8"/>
      <c r="N72" s="8">
        <f t="shared" si="5"/>
        <v>0</v>
      </c>
      <c r="O72" s="22"/>
      <c r="P72" s="22"/>
      <c r="Q72" s="22"/>
    </row>
    <row r="73" spans="1:17" x14ac:dyDescent="0.2">
      <c r="A73" s="12"/>
      <c r="B73" s="10"/>
      <c r="C73" s="368"/>
      <c r="D73" s="368"/>
      <c r="E73" s="12"/>
      <c r="F73" s="12"/>
      <c r="G73" s="12"/>
      <c r="H73" s="10">
        <v>75</v>
      </c>
      <c r="I73" s="14">
        <v>5.0100000000000007</v>
      </c>
      <c r="J73" s="14">
        <v>8.2490000000000006</v>
      </c>
      <c r="K73" s="14">
        <v>49.400000000000006</v>
      </c>
      <c r="L73" s="14">
        <v>372.11999999999995</v>
      </c>
      <c r="M73" s="8"/>
      <c r="N73" s="15">
        <f>SUM(N63:N72)</f>
        <v>8.4669919999999994</v>
      </c>
      <c r="O73" s="22"/>
      <c r="P73" s="22"/>
      <c r="Q73" s="22"/>
    </row>
    <row r="74" spans="1:17" x14ac:dyDescent="0.2">
      <c r="A74" s="12"/>
      <c r="B74" s="143" t="s">
        <v>324</v>
      </c>
      <c r="C74" s="368">
        <v>100</v>
      </c>
      <c r="D74" s="368">
        <v>100</v>
      </c>
      <c r="E74" s="144" t="s">
        <v>324</v>
      </c>
      <c r="F74" s="12">
        <v>100</v>
      </c>
      <c r="G74" s="12">
        <v>100</v>
      </c>
      <c r="H74" s="10"/>
      <c r="I74" s="12">
        <v>2.9</v>
      </c>
      <c r="J74" s="12">
        <v>2.5</v>
      </c>
      <c r="K74" s="12">
        <v>4.2</v>
      </c>
      <c r="L74" s="14">
        <v>144</v>
      </c>
      <c r="M74" s="63">
        <v>78.930000000000007</v>
      </c>
      <c r="N74" s="8">
        <f>F74*M74/1000</f>
        <v>7.8930000000000007</v>
      </c>
    </row>
    <row r="75" spans="1:17" x14ac:dyDescent="0.2">
      <c r="A75" s="522" t="s">
        <v>83</v>
      </c>
      <c r="B75" s="523"/>
      <c r="C75" s="392"/>
      <c r="D75" s="392"/>
      <c r="E75" s="12"/>
      <c r="F75" s="12"/>
      <c r="G75" s="12"/>
      <c r="H75" s="10"/>
      <c r="I75" s="14">
        <v>53.600999999999999</v>
      </c>
      <c r="J75" s="14">
        <v>59.128000000000007</v>
      </c>
      <c r="K75" s="14">
        <v>234.68800000000002</v>
      </c>
      <c r="L75" s="14">
        <v>1675.1399999999999</v>
      </c>
      <c r="M75" s="14"/>
      <c r="N75" s="23">
        <f>N74</f>
        <v>7.8930000000000007</v>
      </c>
      <c r="O75" s="22"/>
      <c r="P75" s="22"/>
      <c r="Q75" s="22"/>
    </row>
    <row r="76" spans="1:17" x14ac:dyDescent="0.2">
      <c r="A76" s="522" t="s">
        <v>84</v>
      </c>
      <c r="B76" s="523"/>
      <c r="C76" s="392"/>
      <c r="D76" s="392"/>
      <c r="E76" s="12"/>
      <c r="F76" s="12"/>
      <c r="G76" s="12"/>
      <c r="H76" s="10"/>
      <c r="I76" s="23">
        <v>72.420999999999992</v>
      </c>
      <c r="J76" s="23">
        <v>80.288000000000011</v>
      </c>
      <c r="K76" s="23">
        <v>355.62800000000004</v>
      </c>
      <c r="L76" s="23">
        <v>2426.64</v>
      </c>
      <c r="M76" s="8"/>
      <c r="N76" s="145">
        <v>202.57</v>
      </c>
      <c r="O76" s="24"/>
      <c r="P76" s="24"/>
      <c r="Q76" s="24"/>
    </row>
    <row r="77" spans="1:17" ht="24" x14ac:dyDescent="0.2">
      <c r="A77" s="57" t="s">
        <v>319</v>
      </c>
      <c r="B77" s="59"/>
      <c r="C77" s="392"/>
      <c r="D77" s="392"/>
      <c r="E77" s="60"/>
      <c r="F77" s="60"/>
      <c r="G77" s="60"/>
      <c r="H77" s="58"/>
      <c r="I77" s="23"/>
      <c r="J77" s="23"/>
      <c r="K77" s="23"/>
      <c r="L77" s="23"/>
      <c r="M77" s="8"/>
      <c r="N77" s="145"/>
      <c r="O77" s="24"/>
      <c r="P77" s="24"/>
      <c r="Q77" s="24"/>
    </row>
    <row r="78" spans="1:17" ht="25.5" customHeight="1" x14ac:dyDescent="0.2">
      <c r="A78" s="6" t="s">
        <v>85</v>
      </c>
      <c r="B78" s="6" t="s">
        <v>2</v>
      </c>
      <c r="C78" s="263"/>
      <c r="D78" s="263"/>
      <c r="E78" s="6" t="s">
        <v>3</v>
      </c>
      <c r="F78" s="6" t="s">
        <v>4</v>
      </c>
      <c r="G78" s="6" t="s">
        <v>5</v>
      </c>
      <c r="H78" s="6" t="s">
        <v>6</v>
      </c>
      <c r="I78" s="6" t="s">
        <v>7</v>
      </c>
      <c r="J78" s="6" t="s">
        <v>8</v>
      </c>
      <c r="K78" s="6" t="s">
        <v>9</v>
      </c>
      <c r="L78" s="6" t="s">
        <v>10</v>
      </c>
      <c r="M78" s="8" t="s">
        <v>11</v>
      </c>
      <c r="N78" s="9" t="s">
        <v>12</v>
      </c>
    </row>
    <row r="79" spans="1:17" x14ac:dyDescent="0.2">
      <c r="A79" s="12" t="s">
        <v>14</v>
      </c>
      <c r="B79" s="7"/>
      <c r="C79" s="410"/>
      <c r="D79" s="410"/>
      <c r="E79" s="12"/>
      <c r="F79" s="12"/>
      <c r="G79" s="12"/>
      <c r="H79" s="10"/>
      <c r="I79" s="12"/>
      <c r="J79" s="12"/>
      <c r="K79" s="12"/>
      <c r="L79" s="12"/>
      <c r="M79" s="8"/>
      <c r="N79" s="8"/>
    </row>
    <row r="80" spans="1:17" x14ac:dyDescent="0.2">
      <c r="A80" s="12" t="s">
        <v>133</v>
      </c>
      <c r="B80" s="512" t="s">
        <v>134</v>
      </c>
      <c r="C80" s="383"/>
      <c r="D80" s="383"/>
      <c r="E80" s="12" t="s">
        <v>135</v>
      </c>
      <c r="F80" s="12">
        <v>83</v>
      </c>
      <c r="G80" s="12">
        <v>82</v>
      </c>
      <c r="H80" s="10"/>
      <c r="I80" s="12">
        <v>14.9</v>
      </c>
      <c r="J80" s="12">
        <v>0.5</v>
      </c>
      <c r="K80" s="12">
        <v>1.49</v>
      </c>
      <c r="L80" s="12">
        <v>73.040000000000006</v>
      </c>
      <c r="M80" s="8">
        <v>321.70999999999998</v>
      </c>
      <c r="N80" s="8">
        <f>F80*M80/1000</f>
        <v>26.701929999999997</v>
      </c>
    </row>
    <row r="81" spans="1:14" x14ac:dyDescent="0.2">
      <c r="A81" s="12"/>
      <c r="B81" s="513"/>
      <c r="C81" s="384">
        <v>110</v>
      </c>
      <c r="D81" s="384">
        <v>130</v>
      </c>
      <c r="E81" s="12" t="s">
        <v>20</v>
      </c>
      <c r="F81" s="12">
        <v>10</v>
      </c>
      <c r="G81" s="12">
        <v>10</v>
      </c>
      <c r="H81" s="10"/>
      <c r="I81" s="12" t="s">
        <v>21</v>
      </c>
      <c r="J81" s="12" t="s">
        <v>21</v>
      </c>
      <c r="K81" s="12">
        <v>9.98</v>
      </c>
      <c r="L81" s="12">
        <v>37.9</v>
      </c>
      <c r="M81" s="8">
        <v>52.87</v>
      </c>
      <c r="N81" s="8">
        <f t="shared" ref="N81:N89" si="6">F81*M81/1000</f>
        <v>0.52869999999999995</v>
      </c>
    </row>
    <row r="82" spans="1:14" x14ac:dyDescent="0.2">
      <c r="A82" s="12" t="s">
        <v>136</v>
      </c>
      <c r="B82" s="7"/>
      <c r="C82" s="410"/>
      <c r="D82" s="410"/>
      <c r="E82" s="12" t="s">
        <v>91</v>
      </c>
      <c r="F82" s="12">
        <v>12</v>
      </c>
      <c r="G82" s="12">
        <v>12</v>
      </c>
      <c r="H82" s="10"/>
      <c r="I82" s="12">
        <v>1.52</v>
      </c>
      <c r="J82" s="12">
        <v>1.1499999999999999</v>
      </c>
      <c r="K82" s="12"/>
      <c r="L82" s="12">
        <v>16.39</v>
      </c>
      <c r="M82" s="8">
        <v>220.75</v>
      </c>
      <c r="N82" s="8">
        <f t="shared" si="6"/>
        <v>2.649</v>
      </c>
    </row>
    <row r="83" spans="1:14" x14ac:dyDescent="0.2">
      <c r="A83" s="12"/>
      <c r="B83" s="7"/>
      <c r="C83" s="410"/>
      <c r="D83" s="410"/>
      <c r="E83" s="12" t="s">
        <v>137</v>
      </c>
      <c r="F83" s="12">
        <v>5</v>
      </c>
      <c r="G83" s="12">
        <v>5</v>
      </c>
      <c r="H83" s="10"/>
      <c r="I83" s="12">
        <v>0.04</v>
      </c>
      <c r="J83" s="12">
        <v>3.63</v>
      </c>
      <c r="K83" s="12">
        <v>0.13</v>
      </c>
      <c r="L83" s="12">
        <v>33.049999999999997</v>
      </c>
      <c r="M83" s="8">
        <v>504.7</v>
      </c>
      <c r="N83" s="8">
        <f t="shared" si="6"/>
        <v>2.5234999999999999</v>
      </c>
    </row>
    <row r="84" spans="1:14" x14ac:dyDescent="0.2">
      <c r="A84" s="12"/>
      <c r="B84" s="7"/>
      <c r="C84" s="410"/>
      <c r="D84" s="410"/>
      <c r="E84" s="12" t="s">
        <v>93</v>
      </c>
      <c r="F84" s="12">
        <v>5</v>
      </c>
      <c r="G84" s="12">
        <v>5</v>
      </c>
      <c r="H84" s="10"/>
      <c r="I84" s="12">
        <v>0.28000000000000003</v>
      </c>
      <c r="J84" s="12">
        <v>0.04</v>
      </c>
      <c r="K84" s="12">
        <v>1.81</v>
      </c>
      <c r="L84" s="12">
        <v>8.27</v>
      </c>
      <c r="M84" s="8"/>
      <c r="N84" s="8">
        <f t="shared" si="6"/>
        <v>0</v>
      </c>
    </row>
    <row r="85" spans="1:14" x14ac:dyDescent="0.2">
      <c r="A85" s="12"/>
      <c r="B85" s="7"/>
      <c r="C85" s="410"/>
      <c r="D85" s="410"/>
      <c r="E85" s="12" t="s">
        <v>56</v>
      </c>
      <c r="F85" s="12">
        <v>5</v>
      </c>
      <c r="G85" s="12">
        <v>5</v>
      </c>
      <c r="H85" s="10"/>
      <c r="I85" s="12">
        <v>0.14000000000000001</v>
      </c>
      <c r="J85" s="12">
        <v>1</v>
      </c>
      <c r="K85" s="12">
        <v>0.16</v>
      </c>
      <c r="L85" s="12">
        <v>10.3</v>
      </c>
      <c r="M85" s="8">
        <v>171.79</v>
      </c>
      <c r="N85" s="8">
        <f t="shared" si="6"/>
        <v>0.85894999999999988</v>
      </c>
    </row>
    <row r="86" spans="1:14" x14ac:dyDescent="0.2">
      <c r="A86" s="12"/>
      <c r="B86" s="7"/>
      <c r="C86" s="410"/>
      <c r="D86" s="410"/>
      <c r="E86" s="12" t="s">
        <v>22</v>
      </c>
      <c r="F86" s="12">
        <v>0.5</v>
      </c>
      <c r="G86" s="12">
        <v>0.5</v>
      </c>
      <c r="H86" s="10"/>
      <c r="I86" s="12" t="s">
        <v>21</v>
      </c>
      <c r="J86" s="12" t="s">
        <v>21</v>
      </c>
      <c r="K86" s="12" t="s">
        <v>21</v>
      </c>
      <c r="L86" s="12" t="s">
        <v>21</v>
      </c>
      <c r="M86" s="8"/>
      <c r="N86" s="8">
        <f t="shared" si="6"/>
        <v>0</v>
      </c>
    </row>
    <row r="87" spans="1:14" x14ac:dyDescent="0.2">
      <c r="A87" s="12"/>
      <c r="B87" s="7"/>
      <c r="C87" s="410"/>
      <c r="D87" s="410"/>
      <c r="E87" s="12" t="s">
        <v>138</v>
      </c>
      <c r="F87" s="12">
        <v>10</v>
      </c>
      <c r="G87" s="12">
        <v>10</v>
      </c>
      <c r="H87" s="10"/>
      <c r="I87" s="12">
        <v>0.08</v>
      </c>
      <c r="J87" s="12">
        <v>7.25</v>
      </c>
      <c r="K87" s="12">
        <v>0.26</v>
      </c>
      <c r="L87" s="12">
        <v>66.099999999999994</v>
      </c>
      <c r="M87" s="8">
        <v>504.7</v>
      </c>
      <c r="N87" s="8">
        <f t="shared" si="6"/>
        <v>5.0469999999999997</v>
      </c>
    </row>
    <row r="88" spans="1:14" x14ac:dyDescent="0.2">
      <c r="A88" s="12"/>
      <c r="B88" s="7"/>
      <c r="C88" s="410"/>
      <c r="D88" s="410"/>
      <c r="E88" s="12" t="s">
        <v>105</v>
      </c>
      <c r="F88" s="12">
        <v>46</v>
      </c>
      <c r="G88" s="12">
        <v>28</v>
      </c>
      <c r="H88" s="10"/>
      <c r="I88" s="12">
        <v>0.18</v>
      </c>
      <c r="J88" s="12">
        <v>0.16</v>
      </c>
      <c r="K88" s="12">
        <v>4.0999999999999996</v>
      </c>
      <c r="L88" s="12">
        <v>18.22</v>
      </c>
      <c r="M88" s="8">
        <v>83.14</v>
      </c>
      <c r="N88" s="8">
        <f t="shared" si="6"/>
        <v>3.8244400000000001</v>
      </c>
    </row>
    <row r="89" spans="1:14" ht="12" customHeight="1" x14ac:dyDescent="0.2">
      <c r="A89" s="12"/>
      <c r="B89" s="7"/>
      <c r="C89" s="410"/>
      <c r="D89" s="410"/>
      <c r="E89" s="12" t="s">
        <v>139</v>
      </c>
      <c r="F89" s="12">
        <v>0.01</v>
      </c>
      <c r="G89" s="12">
        <v>0.01</v>
      </c>
      <c r="H89" s="10"/>
      <c r="I89" s="12"/>
      <c r="J89" s="12"/>
      <c r="K89" s="12"/>
      <c r="L89" s="12"/>
      <c r="M89" s="8"/>
      <c r="N89" s="8">
        <f t="shared" si="6"/>
        <v>0</v>
      </c>
    </row>
    <row r="90" spans="1:14" ht="13.5" customHeight="1" x14ac:dyDescent="0.2">
      <c r="A90" s="12"/>
      <c r="B90" s="7"/>
      <c r="C90" s="410"/>
      <c r="D90" s="410"/>
      <c r="E90" s="12"/>
      <c r="F90" s="12"/>
      <c r="G90" s="12"/>
      <c r="H90" s="10" t="s">
        <v>140</v>
      </c>
      <c r="I90" s="14">
        <v>17.14</v>
      </c>
      <c r="J90" s="14">
        <v>13.73</v>
      </c>
      <c r="K90" s="14">
        <v>17.93</v>
      </c>
      <c r="L90" s="14">
        <v>263.27</v>
      </c>
      <c r="M90" s="8"/>
      <c r="N90" s="15">
        <f>SUM(N80:N89)</f>
        <v>42.133519999999997</v>
      </c>
    </row>
    <row r="91" spans="1:14" x14ac:dyDescent="0.2">
      <c r="A91" s="12"/>
      <c r="B91" s="546" t="s">
        <v>141</v>
      </c>
      <c r="C91" s="410"/>
      <c r="D91" s="410"/>
      <c r="E91" s="12" t="s">
        <v>142</v>
      </c>
      <c r="F91" s="12">
        <v>4</v>
      </c>
      <c r="G91" s="12"/>
      <c r="H91" s="10"/>
      <c r="I91" s="12">
        <v>0.54</v>
      </c>
      <c r="J91" s="12">
        <v>2.16</v>
      </c>
      <c r="K91" s="12">
        <v>0.74</v>
      </c>
      <c r="L91" s="12">
        <v>24.42</v>
      </c>
      <c r="M91" s="8">
        <v>430.63</v>
      </c>
      <c r="N91" s="8">
        <f>F91*M91/1000</f>
        <v>1.7225200000000001</v>
      </c>
    </row>
    <row r="92" spans="1:14" x14ac:dyDescent="0.2">
      <c r="A92" s="12" t="s">
        <v>98</v>
      </c>
      <c r="B92" s="546"/>
      <c r="C92" s="410">
        <v>200</v>
      </c>
      <c r="D92" s="410">
        <v>200</v>
      </c>
      <c r="E92" s="12" t="s">
        <v>143</v>
      </c>
      <c r="F92" s="12">
        <v>100</v>
      </c>
      <c r="G92" s="12"/>
      <c r="H92" s="10"/>
      <c r="I92" s="12">
        <v>2.82</v>
      </c>
      <c r="J92" s="12">
        <v>3.2</v>
      </c>
      <c r="K92" s="12">
        <v>4.7300000000000004</v>
      </c>
      <c r="L92" s="12">
        <v>58</v>
      </c>
      <c r="M92" s="8">
        <v>51.71</v>
      </c>
      <c r="N92" s="8">
        <f t="shared" ref="N92:N97" si="7">F92*M92/1000</f>
        <v>5.1710000000000003</v>
      </c>
    </row>
    <row r="93" spans="1:14" ht="12" customHeight="1" x14ac:dyDescent="0.2">
      <c r="A93" s="12"/>
      <c r="B93" s="546"/>
      <c r="C93" s="410"/>
      <c r="D93" s="410"/>
      <c r="E93" s="12" t="s">
        <v>20</v>
      </c>
      <c r="F93" s="12">
        <v>11.1</v>
      </c>
      <c r="G93" s="12"/>
      <c r="H93" s="10"/>
      <c r="I93" s="12" t="s">
        <v>21</v>
      </c>
      <c r="J93" s="12" t="s">
        <v>21</v>
      </c>
      <c r="K93" s="12">
        <v>11.087999999999999</v>
      </c>
      <c r="L93" s="12">
        <v>42.67</v>
      </c>
      <c r="M93" s="8">
        <v>52.87</v>
      </c>
      <c r="N93" s="8">
        <f t="shared" si="7"/>
        <v>0.58685699999999996</v>
      </c>
    </row>
    <row r="94" spans="1:14" x14ac:dyDescent="0.2">
      <c r="A94" s="12"/>
      <c r="B94" s="7"/>
      <c r="C94" s="410"/>
      <c r="D94" s="410"/>
      <c r="E94" s="12"/>
      <c r="F94" s="12"/>
      <c r="G94" s="12"/>
      <c r="H94" s="10">
        <v>200</v>
      </c>
      <c r="I94" s="14">
        <v>3.36</v>
      </c>
      <c r="J94" s="14">
        <v>5.36</v>
      </c>
      <c r="K94" s="14">
        <v>16.558</v>
      </c>
      <c r="L94" s="14">
        <v>125.09</v>
      </c>
      <c r="M94" s="8"/>
      <c r="N94" s="15">
        <v>6.77</v>
      </c>
    </row>
    <row r="95" spans="1:14" x14ac:dyDescent="0.2">
      <c r="A95" s="12"/>
      <c r="B95" s="546" t="s">
        <v>30</v>
      </c>
      <c r="C95" s="410">
        <v>70</v>
      </c>
      <c r="D95" s="410">
        <v>90</v>
      </c>
      <c r="E95" s="12" t="s">
        <v>31</v>
      </c>
      <c r="F95" s="12">
        <v>80</v>
      </c>
      <c r="G95" s="12">
        <v>80</v>
      </c>
      <c r="H95" s="10"/>
      <c r="I95" s="12">
        <v>6.96</v>
      </c>
      <c r="J95" s="12">
        <v>1.2</v>
      </c>
      <c r="K95" s="12">
        <v>32.96</v>
      </c>
      <c r="L95" s="12">
        <v>181</v>
      </c>
      <c r="M95" s="8">
        <v>55.61</v>
      </c>
      <c r="N95" s="15">
        <f t="shared" si="7"/>
        <v>4.4488000000000003</v>
      </c>
    </row>
    <row r="96" spans="1:14" x14ac:dyDescent="0.2">
      <c r="A96" s="12"/>
      <c r="B96" s="546"/>
      <c r="C96" s="410">
        <v>10</v>
      </c>
      <c r="D96" s="410">
        <v>10</v>
      </c>
      <c r="E96" s="12" t="s">
        <v>32</v>
      </c>
      <c r="F96" s="12">
        <v>10</v>
      </c>
      <c r="G96" s="12"/>
      <c r="H96" s="10"/>
      <c r="I96" s="12">
        <v>2.68</v>
      </c>
      <c r="J96" s="12">
        <v>2.57</v>
      </c>
      <c r="K96" s="12" t="s">
        <v>21</v>
      </c>
      <c r="L96" s="12">
        <v>33.79</v>
      </c>
      <c r="M96" s="8">
        <v>523.4</v>
      </c>
      <c r="N96" s="15">
        <f t="shared" si="7"/>
        <v>5.234</v>
      </c>
    </row>
    <row r="97" spans="1:14" x14ac:dyDescent="0.2">
      <c r="A97" s="12"/>
      <c r="B97" s="7"/>
      <c r="C97" s="410">
        <v>10</v>
      </c>
      <c r="D97" s="410">
        <v>10</v>
      </c>
      <c r="E97" s="12" t="s">
        <v>33</v>
      </c>
      <c r="F97" s="12">
        <v>10</v>
      </c>
      <c r="G97" s="12"/>
      <c r="H97" s="10"/>
      <c r="I97" s="12">
        <v>0.08</v>
      </c>
      <c r="J97" s="12">
        <v>7.25</v>
      </c>
      <c r="K97" s="12">
        <v>0.26</v>
      </c>
      <c r="L97" s="12">
        <v>66.099999999999994</v>
      </c>
      <c r="M97" s="8">
        <v>504.7</v>
      </c>
      <c r="N97" s="15">
        <f t="shared" si="7"/>
        <v>5.0469999999999997</v>
      </c>
    </row>
    <row r="98" spans="1:14" ht="12.75" customHeight="1" x14ac:dyDescent="0.2">
      <c r="A98" s="12"/>
      <c r="B98" s="7"/>
      <c r="C98" s="410"/>
      <c r="D98" s="410"/>
      <c r="E98" s="12"/>
      <c r="F98" s="12"/>
      <c r="G98" s="12"/>
      <c r="H98" s="10" t="s">
        <v>35</v>
      </c>
      <c r="I98" s="14">
        <v>9.7200000000000006</v>
      </c>
      <c r="J98" s="14">
        <v>11.02</v>
      </c>
      <c r="K98" s="14">
        <v>33.22</v>
      </c>
      <c r="L98" s="14">
        <v>280.89</v>
      </c>
      <c r="M98" s="15"/>
      <c r="N98" s="15"/>
    </row>
    <row r="99" spans="1:14" ht="11.25" customHeight="1" x14ac:dyDescent="0.2">
      <c r="A99" s="12"/>
      <c r="B99" s="33" t="s">
        <v>144</v>
      </c>
      <c r="C99" s="376">
        <v>120</v>
      </c>
      <c r="D99" s="376">
        <v>120</v>
      </c>
      <c r="E99" s="26" t="s">
        <v>145</v>
      </c>
      <c r="F99" s="26">
        <v>120</v>
      </c>
      <c r="G99" s="26">
        <v>120</v>
      </c>
      <c r="H99" s="26">
        <v>120</v>
      </c>
      <c r="I99" s="26">
        <v>1.8</v>
      </c>
      <c r="J99" s="26">
        <v>8.4000000000000005E-2</v>
      </c>
      <c r="K99" s="26">
        <v>17.2</v>
      </c>
      <c r="L99" s="34">
        <v>74.760000000000005</v>
      </c>
      <c r="M99" s="8">
        <v>68.900000000000006</v>
      </c>
      <c r="N99" s="15">
        <f>F99*M99/1000</f>
        <v>8.2680000000000007</v>
      </c>
    </row>
    <row r="100" spans="1:14" x14ac:dyDescent="0.2">
      <c r="A100" s="12" t="s">
        <v>38</v>
      </c>
      <c r="B100" s="460" t="s">
        <v>430</v>
      </c>
      <c r="C100" s="410">
        <v>200</v>
      </c>
      <c r="D100" s="410">
        <v>200</v>
      </c>
      <c r="E100" s="469" t="s">
        <v>430</v>
      </c>
      <c r="F100" s="12">
        <v>200</v>
      </c>
      <c r="G100" s="12">
        <v>200</v>
      </c>
      <c r="H100" s="10">
        <v>200</v>
      </c>
      <c r="I100" s="12"/>
      <c r="J100" s="14"/>
      <c r="K100" s="14">
        <v>18.2</v>
      </c>
      <c r="L100" s="14">
        <v>75</v>
      </c>
      <c r="M100" s="15">
        <v>65.86</v>
      </c>
      <c r="N100" s="15">
        <f>F100*M100/1000</f>
        <v>13.172000000000001</v>
      </c>
    </row>
    <row r="101" spans="1:14" ht="12" customHeight="1" x14ac:dyDescent="0.2">
      <c r="A101" s="522" t="s">
        <v>39</v>
      </c>
      <c r="B101" s="547"/>
      <c r="C101" s="411"/>
      <c r="D101" s="411"/>
      <c r="E101" s="12"/>
      <c r="F101" s="12"/>
      <c r="G101" s="12"/>
      <c r="H101" s="10"/>
      <c r="I101" s="14">
        <v>32.020000000000003</v>
      </c>
      <c r="J101" s="14">
        <v>30.193999999999999</v>
      </c>
      <c r="K101" s="14">
        <v>103.108</v>
      </c>
      <c r="L101" s="14">
        <v>819.01</v>
      </c>
      <c r="M101" s="8" t="s">
        <v>85</v>
      </c>
      <c r="N101" s="15">
        <v>83.96</v>
      </c>
    </row>
    <row r="102" spans="1:14" x14ac:dyDescent="0.2">
      <c r="A102" s="12" t="s">
        <v>40</v>
      </c>
      <c r="B102" s="7"/>
      <c r="C102" s="410"/>
      <c r="D102" s="410"/>
      <c r="E102" s="12"/>
      <c r="F102" s="12"/>
      <c r="G102" s="12"/>
      <c r="H102" s="10"/>
      <c r="I102" s="12"/>
      <c r="J102" s="12"/>
      <c r="K102" s="12"/>
      <c r="L102" s="14"/>
      <c r="M102" s="8"/>
      <c r="N102" s="8">
        <v>0</v>
      </c>
    </row>
    <row r="103" spans="1:14" x14ac:dyDescent="0.2">
      <c r="A103" s="12"/>
      <c r="B103" s="546" t="s">
        <v>146</v>
      </c>
      <c r="C103" s="410">
        <v>80</v>
      </c>
      <c r="D103" s="410">
        <v>120</v>
      </c>
      <c r="E103" s="12" t="s">
        <v>147</v>
      </c>
      <c r="F103" s="12">
        <v>86.67</v>
      </c>
      <c r="G103" s="12" t="s">
        <v>148</v>
      </c>
      <c r="H103" s="10"/>
      <c r="I103" s="12">
        <v>1.3</v>
      </c>
      <c r="J103" s="12">
        <v>0.69</v>
      </c>
      <c r="K103" s="12">
        <v>7</v>
      </c>
      <c r="L103" s="12">
        <v>29.12</v>
      </c>
      <c r="M103" s="8">
        <v>38.06</v>
      </c>
      <c r="N103" s="8">
        <f>F103*M103/1000</f>
        <v>3.2986602</v>
      </c>
    </row>
    <row r="104" spans="1:14" x14ac:dyDescent="0.2">
      <c r="A104" s="12" t="s">
        <v>149</v>
      </c>
      <c r="B104" s="546"/>
      <c r="C104" s="410"/>
      <c r="D104" s="410"/>
      <c r="E104" s="12" t="s">
        <v>51</v>
      </c>
      <c r="F104" s="12">
        <v>5</v>
      </c>
      <c r="G104" s="12">
        <v>5</v>
      </c>
      <c r="H104" s="10"/>
      <c r="I104" s="12"/>
      <c r="J104" s="12">
        <v>6.99</v>
      </c>
      <c r="K104" s="12"/>
      <c r="L104" s="12">
        <v>62.93</v>
      </c>
      <c r="M104" s="8">
        <v>118.3</v>
      </c>
      <c r="N104" s="8">
        <f t="shared" ref="N104:N106" si="8">F104*M104/1000</f>
        <v>0.59150000000000003</v>
      </c>
    </row>
    <row r="105" spans="1:14" x14ac:dyDescent="0.2">
      <c r="A105" s="12"/>
      <c r="B105" s="7"/>
      <c r="C105" s="410"/>
      <c r="D105" s="410"/>
      <c r="E105" s="12" t="s">
        <v>45</v>
      </c>
      <c r="F105" s="12">
        <v>30</v>
      </c>
      <c r="G105" s="12">
        <v>26.4</v>
      </c>
      <c r="H105" s="10"/>
      <c r="I105" s="12">
        <v>0.12</v>
      </c>
      <c r="J105" s="12">
        <v>0.105</v>
      </c>
      <c r="K105" s="12">
        <v>2.58</v>
      </c>
      <c r="L105" s="12">
        <v>11.88</v>
      </c>
      <c r="M105" s="8">
        <v>83.14</v>
      </c>
      <c r="N105" s="8">
        <f t="shared" si="8"/>
        <v>2.4941999999999998</v>
      </c>
    </row>
    <row r="106" spans="1:14" x14ac:dyDescent="0.2">
      <c r="A106" s="12"/>
      <c r="B106" s="7"/>
      <c r="C106" s="410"/>
      <c r="D106" s="410"/>
      <c r="E106" s="12" t="s">
        <v>20</v>
      </c>
      <c r="F106" s="12">
        <v>3</v>
      </c>
      <c r="G106" s="12">
        <v>3</v>
      </c>
      <c r="H106" s="10"/>
      <c r="I106" s="12"/>
      <c r="J106" s="12"/>
      <c r="K106" s="12">
        <v>2.99</v>
      </c>
      <c r="L106" s="12">
        <v>11.38</v>
      </c>
      <c r="M106" s="8">
        <v>52.87</v>
      </c>
      <c r="N106" s="8">
        <f t="shared" si="8"/>
        <v>0.15860999999999997</v>
      </c>
    </row>
    <row r="107" spans="1:14" x14ac:dyDescent="0.2">
      <c r="A107" s="12"/>
      <c r="B107" s="7"/>
      <c r="C107" s="410"/>
      <c r="D107" s="410"/>
      <c r="E107" s="12"/>
      <c r="F107" s="12"/>
      <c r="G107" s="12"/>
      <c r="H107" s="10">
        <v>100</v>
      </c>
      <c r="I107" s="14">
        <v>1.42</v>
      </c>
      <c r="J107" s="14">
        <v>7.7850000000000001</v>
      </c>
      <c r="K107" s="14">
        <v>12.57</v>
      </c>
      <c r="L107" s="14">
        <v>115.30999999999999</v>
      </c>
      <c r="M107" s="8"/>
      <c r="N107" s="15">
        <f>N103+N104+N105+N106</f>
        <v>6.5429702000000001</v>
      </c>
    </row>
    <row r="108" spans="1:14" x14ac:dyDescent="0.2">
      <c r="A108" s="12" t="s">
        <v>150</v>
      </c>
      <c r="B108" s="35" t="s">
        <v>151</v>
      </c>
      <c r="C108" s="35"/>
      <c r="D108" s="35"/>
      <c r="E108" s="12" t="s">
        <v>50</v>
      </c>
      <c r="F108" s="12">
        <v>66.7</v>
      </c>
      <c r="G108" s="12">
        <v>48</v>
      </c>
      <c r="H108" s="10"/>
      <c r="I108" s="12">
        <v>1.33</v>
      </c>
      <c r="J108" s="12">
        <v>0.19</v>
      </c>
      <c r="K108" s="12">
        <v>8.1999999999999993</v>
      </c>
      <c r="L108" s="12">
        <v>38.42</v>
      </c>
      <c r="M108" s="8">
        <v>30.16</v>
      </c>
      <c r="N108" s="8">
        <v>1.1339000000000001</v>
      </c>
    </row>
    <row r="109" spans="1:14" x14ac:dyDescent="0.2">
      <c r="A109" s="12"/>
      <c r="B109" s="36"/>
      <c r="C109" s="36" t="s">
        <v>57</v>
      </c>
      <c r="D109" s="36" t="s">
        <v>57</v>
      </c>
      <c r="E109" s="12" t="s">
        <v>152</v>
      </c>
      <c r="F109" s="12">
        <v>20.5</v>
      </c>
      <c r="G109" s="12">
        <v>20</v>
      </c>
      <c r="H109" s="10"/>
      <c r="I109" s="12">
        <v>4.5999999999999996</v>
      </c>
      <c r="J109" s="12">
        <v>0.3</v>
      </c>
      <c r="K109" s="12">
        <v>10.199999999999999</v>
      </c>
      <c r="L109" s="12">
        <v>62.8</v>
      </c>
      <c r="M109" s="8">
        <v>38.64</v>
      </c>
      <c r="N109" s="8">
        <v>0.79</v>
      </c>
    </row>
    <row r="110" spans="1:14" x14ac:dyDescent="0.2">
      <c r="A110" s="12"/>
      <c r="B110" s="37"/>
      <c r="C110" s="37"/>
      <c r="D110" s="37"/>
      <c r="E110" s="12" t="s">
        <v>52</v>
      </c>
      <c r="F110" s="12">
        <v>12</v>
      </c>
      <c r="G110" s="12">
        <v>10.8</v>
      </c>
      <c r="H110" s="10"/>
      <c r="I110" s="12">
        <v>0.16800000000000001</v>
      </c>
      <c r="J110" s="12">
        <v>0.9</v>
      </c>
      <c r="K110" s="12">
        <v>0.81</v>
      </c>
      <c r="L110" s="12">
        <v>4.13</v>
      </c>
      <c r="M110" s="8">
        <v>27.74</v>
      </c>
      <c r="N110" s="8">
        <v>0.33</v>
      </c>
    </row>
    <row r="111" spans="1:14" x14ac:dyDescent="0.2">
      <c r="A111" s="12"/>
      <c r="B111" s="11"/>
      <c r="C111" s="11"/>
      <c r="D111" s="11"/>
      <c r="E111" s="12" t="s">
        <v>43</v>
      </c>
      <c r="F111" s="12">
        <v>12.5</v>
      </c>
      <c r="G111" s="12">
        <v>10.8</v>
      </c>
      <c r="H111" s="10"/>
      <c r="I111" s="12">
        <v>0.16</v>
      </c>
      <c r="J111" s="12">
        <v>0.01</v>
      </c>
      <c r="K111" s="12">
        <v>0.84</v>
      </c>
      <c r="L111" s="12">
        <v>3.4</v>
      </c>
      <c r="M111" s="8">
        <v>36.67</v>
      </c>
      <c r="N111" s="8">
        <v>0.21249999999999999</v>
      </c>
    </row>
    <row r="112" spans="1:14" x14ac:dyDescent="0.2">
      <c r="A112" s="12"/>
      <c r="B112" s="7"/>
      <c r="C112" s="410"/>
      <c r="D112" s="410"/>
      <c r="E112" s="12" t="s">
        <v>23</v>
      </c>
      <c r="F112" s="12">
        <v>5</v>
      </c>
      <c r="G112" s="12">
        <v>5</v>
      </c>
      <c r="H112" s="10"/>
      <c r="I112" s="12">
        <v>0.04</v>
      </c>
      <c r="J112" s="12">
        <v>3.63</v>
      </c>
      <c r="K112" s="12">
        <v>0.13</v>
      </c>
      <c r="L112" s="12">
        <v>33.049999999999997</v>
      </c>
      <c r="M112" s="8">
        <v>504.7</v>
      </c>
      <c r="N112" s="8">
        <v>2.52</v>
      </c>
    </row>
    <row r="113" spans="1:14" x14ac:dyDescent="0.2">
      <c r="A113" s="12"/>
      <c r="B113" s="7"/>
      <c r="C113" s="410"/>
      <c r="D113" s="410"/>
      <c r="E113" s="12" t="s">
        <v>54</v>
      </c>
      <c r="F113" s="12">
        <v>175</v>
      </c>
      <c r="G113" s="12">
        <v>175</v>
      </c>
      <c r="H113" s="10"/>
      <c r="I113" s="12">
        <v>0.7</v>
      </c>
      <c r="J113" s="12">
        <v>0.2</v>
      </c>
      <c r="K113" s="12" t="s">
        <v>21</v>
      </c>
      <c r="L113" s="12">
        <v>5</v>
      </c>
      <c r="M113" s="8"/>
      <c r="N113" s="8">
        <v>1.05</v>
      </c>
    </row>
    <row r="114" spans="1:14" x14ac:dyDescent="0.2">
      <c r="A114" s="12"/>
      <c r="B114" s="7"/>
      <c r="C114" s="410"/>
      <c r="D114" s="410"/>
      <c r="E114" s="12" t="s">
        <v>22</v>
      </c>
      <c r="F114" s="12">
        <v>1</v>
      </c>
      <c r="G114" s="12"/>
      <c r="H114" s="10"/>
      <c r="I114" s="12" t="s">
        <v>21</v>
      </c>
      <c r="J114" s="12" t="s">
        <v>21</v>
      </c>
      <c r="K114" s="12" t="s">
        <v>21</v>
      </c>
      <c r="L114" s="12" t="s">
        <v>21</v>
      </c>
      <c r="M114" s="8"/>
      <c r="N114" s="8">
        <v>8.0000000000000002E-3</v>
      </c>
    </row>
    <row r="115" spans="1:14" x14ac:dyDescent="0.2">
      <c r="A115" s="12"/>
      <c r="B115" s="7"/>
      <c r="C115" s="410"/>
      <c r="D115" s="410"/>
      <c r="E115" s="12" t="s">
        <v>153</v>
      </c>
      <c r="F115" s="12">
        <v>54</v>
      </c>
      <c r="G115" s="12">
        <v>40</v>
      </c>
      <c r="H115" s="10"/>
      <c r="I115" s="12">
        <v>7.4</v>
      </c>
      <c r="J115" s="12">
        <v>6.48</v>
      </c>
      <c r="K115" s="12" t="s">
        <v>21</v>
      </c>
      <c r="L115" s="12">
        <v>88.29</v>
      </c>
      <c r="M115" s="8">
        <v>485</v>
      </c>
      <c r="N115" s="8">
        <v>17.489999999999998</v>
      </c>
    </row>
    <row r="116" spans="1:14" ht="24" x14ac:dyDescent="0.2">
      <c r="A116" s="12"/>
      <c r="B116" s="7"/>
      <c r="C116" s="410"/>
      <c r="D116" s="410"/>
      <c r="E116" s="12"/>
      <c r="F116" s="12"/>
      <c r="G116" s="12"/>
      <c r="H116" s="10" t="s">
        <v>57</v>
      </c>
      <c r="I116" s="14">
        <v>14.398</v>
      </c>
      <c r="J116" s="14">
        <v>11.71</v>
      </c>
      <c r="K116" s="14">
        <v>20.179999999999996</v>
      </c>
      <c r="L116" s="14">
        <v>235.09000000000003</v>
      </c>
      <c r="M116" s="8"/>
      <c r="N116" s="15">
        <v>23.53</v>
      </c>
    </row>
    <row r="117" spans="1:14" x14ac:dyDescent="0.2">
      <c r="A117" s="12" t="s">
        <v>154</v>
      </c>
      <c r="B117" s="7" t="s">
        <v>155</v>
      </c>
      <c r="C117" s="410">
        <v>50</v>
      </c>
      <c r="D117" s="410">
        <v>50</v>
      </c>
      <c r="E117" s="12" t="s">
        <v>60</v>
      </c>
      <c r="F117" s="12">
        <v>110</v>
      </c>
      <c r="G117" s="12">
        <v>79.8</v>
      </c>
      <c r="H117" s="10"/>
      <c r="I117" s="12">
        <v>16.690000000000001</v>
      </c>
      <c r="J117" s="12">
        <v>12.9</v>
      </c>
      <c r="K117" s="12" t="s">
        <v>21</v>
      </c>
      <c r="L117" s="12">
        <v>165.5</v>
      </c>
      <c r="M117" s="8">
        <v>485</v>
      </c>
      <c r="N117" s="8">
        <v>35.630000000000003</v>
      </c>
    </row>
    <row r="118" spans="1:14" x14ac:dyDescent="0.2">
      <c r="A118" s="12"/>
      <c r="B118" s="7"/>
      <c r="C118" s="410"/>
      <c r="D118" s="410"/>
      <c r="E118" s="12" t="s">
        <v>52</v>
      </c>
      <c r="F118" s="12">
        <v>29</v>
      </c>
      <c r="G118" s="12">
        <v>24.36</v>
      </c>
      <c r="H118" s="10"/>
      <c r="I118" s="12">
        <v>0.4</v>
      </c>
      <c r="J118" s="12" t="s">
        <v>21</v>
      </c>
      <c r="K118" s="12">
        <v>2.39</v>
      </c>
      <c r="L118" s="12">
        <v>9.98</v>
      </c>
      <c r="M118" s="8">
        <v>27.74</v>
      </c>
      <c r="N118" s="8">
        <v>0.8</v>
      </c>
    </row>
    <row r="119" spans="1:14" x14ac:dyDescent="0.2">
      <c r="A119" s="12"/>
      <c r="B119" s="7"/>
      <c r="C119" s="410"/>
      <c r="D119" s="410"/>
      <c r="E119" s="12" t="s">
        <v>23</v>
      </c>
      <c r="F119" s="12">
        <v>7</v>
      </c>
      <c r="G119" s="12">
        <v>7</v>
      </c>
      <c r="H119" s="10"/>
      <c r="I119" s="12">
        <v>0.06</v>
      </c>
      <c r="J119" s="12">
        <v>5.08</v>
      </c>
      <c r="K119" s="12">
        <v>0.18</v>
      </c>
      <c r="L119" s="12">
        <v>46.27</v>
      </c>
      <c r="M119" s="8">
        <v>504.7</v>
      </c>
      <c r="N119" s="8">
        <v>3.53</v>
      </c>
    </row>
    <row r="120" spans="1:14" x14ac:dyDescent="0.2">
      <c r="A120" s="12"/>
      <c r="B120" s="11"/>
      <c r="C120" s="11"/>
      <c r="D120" s="11"/>
      <c r="E120" s="12" t="s">
        <v>76</v>
      </c>
      <c r="F120" s="12">
        <v>4</v>
      </c>
      <c r="G120" s="12">
        <v>4</v>
      </c>
      <c r="H120" s="10"/>
      <c r="I120" s="12">
        <v>0.41</v>
      </c>
      <c r="J120" s="12">
        <v>0.04</v>
      </c>
      <c r="K120" s="12">
        <v>2.71</v>
      </c>
      <c r="L120" s="12">
        <v>13.08</v>
      </c>
      <c r="M120" s="8">
        <v>31.32</v>
      </c>
      <c r="N120" s="8">
        <v>9.1200000000000003E-2</v>
      </c>
    </row>
    <row r="121" spans="1:14" x14ac:dyDescent="0.2">
      <c r="A121" s="12"/>
      <c r="B121" s="7"/>
      <c r="C121" s="410"/>
      <c r="D121" s="410"/>
      <c r="E121" s="12" t="s">
        <v>94</v>
      </c>
      <c r="F121" s="12">
        <v>20</v>
      </c>
      <c r="G121" s="12">
        <v>20</v>
      </c>
      <c r="H121" s="10"/>
      <c r="I121" s="12">
        <v>0.56000000000000005</v>
      </c>
      <c r="J121" s="12">
        <v>4</v>
      </c>
      <c r="K121" s="12">
        <v>0.64</v>
      </c>
      <c r="L121" s="12">
        <v>41.2</v>
      </c>
      <c r="M121" s="8">
        <v>171.79</v>
      </c>
      <c r="N121" s="8">
        <v>3.43</v>
      </c>
    </row>
    <row r="122" spans="1:14" x14ac:dyDescent="0.2">
      <c r="A122" s="12"/>
      <c r="B122" s="7"/>
      <c r="C122" s="410"/>
      <c r="D122" s="410"/>
      <c r="E122" s="12" t="s">
        <v>156</v>
      </c>
      <c r="F122" s="12">
        <v>3</v>
      </c>
      <c r="G122" s="12">
        <v>3</v>
      </c>
      <c r="H122" s="10"/>
      <c r="I122" s="12">
        <v>0.1</v>
      </c>
      <c r="J122" s="12" t="s">
        <v>21</v>
      </c>
      <c r="K122" s="12">
        <v>0.37</v>
      </c>
      <c r="L122" s="12">
        <v>2.04</v>
      </c>
      <c r="M122" s="8"/>
      <c r="N122" s="8">
        <v>0.38</v>
      </c>
    </row>
    <row r="123" spans="1:14" x14ac:dyDescent="0.2">
      <c r="A123" s="12"/>
      <c r="B123" s="7"/>
      <c r="C123" s="410"/>
      <c r="D123" s="410"/>
      <c r="E123" s="12" t="s">
        <v>22</v>
      </c>
      <c r="F123" s="12">
        <v>1</v>
      </c>
      <c r="G123" s="12">
        <v>1</v>
      </c>
      <c r="H123" s="10"/>
      <c r="I123" s="12" t="s">
        <v>21</v>
      </c>
      <c r="J123" s="12" t="s">
        <v>21</v>
      </c>
      <c r="K123" s="12" t="s">
        <v>21</v>
      </c>
      <c r="L123" s="12" t="s">
        <v>21</v>
      </c>
      <c r="M123" s="8"/>
      <c r="N123" s="8">
        <v>8.0000000000000002E-3</v>
      </c>
    </row>
    <row r="124" spans="1:14" x14ac:dyDescent="0.2">
      <c r="A124" s="12"/>
      <c r="B124" s="7"/>
      <c r="C124" s="410"/>
      <c r="D124" s="410"/>
      <c r="E124" s="12"/>
      <c r="F124" s="12"/>
      <c r="G124" s="12"/>
      <c r="H124" s="10">
        <v>50</v>
      </c>
      <c r="I124" s="14">
        <v>18.22</v>
      </c>
      <c r="J124" s="14">
        <v>22.02</v>
      </c>
      <c r="K124" s="14">
        <v>6.29</v>
      </c>
      <c r="L124" s="14">
        <v>278.07000000000005</v>
      </c>
      <c r="M124" s="8"/>
      <c r="N124" s="15">
        <v>43.87</v>
      </c>
    </row>
    <row r="125" spans="1:14" x14ac:dyDescent="0.2">
      <c r="A125" s="12" t="s">
        <v>157</v>
      </c>
      <c r="B125" s="512" t="s">
        <v>158</v>
      </c>
      <c r="C125" s="383"/>
      <c r="D125" s="383"/>
      <c r="E125" s="12" t="s">
        <v>159</v>
      </c>
      <c r="F125" s="12">
        <v>47.6</v>
      </c>
      <c r="G125" s="12">
        <v>47.12</v>
      </c>
      <c r="H125" s="10"/>
      <c r="I125" s="12">
        <v>5.99</v>
      </c>
      <c r="J125" s="12">
        <v>1.55</v>
      </c>
      <c r="K125" s="12">
        <v>29.76</v>
      </c>
      <c r="L125" s="12">
        <v>157.9</v>
      </c>
      <c r="M125" s="8">
        <v>73.88</v>
      </c>
      <c r="N125" s="8">
        <v>3.48</v>
      </c>
    </row>
    <row r="126" spans="1:14" x14ac:dyDescent="0.2">
      <c r="A126" s="12"/>
      <c r="B126" s="513"/>
      <c r="C126" s="384">
        <v>180</v>
      </c>
      <c r="D126" s="384">
        <v>220</v>
      </c>
      <c r="E126" s="12" t="s">
        <v>23</v>
      </c>
      <c r="F126" s="12">
        <v>5</v>
      </c>
      <c r="G126" s="12"/>
      <c r="H126" s="10"/>
      <c r="I126" s="12">
        <v>0.04</v>
      </c>
      <c r="J126" s="12">
        <v>3.63</v>
      </c>
      <c r="K126" s="12">
        <v>0.13</v>
      </c>
      <c r="L126" s="12">
        <v>33.049999999999997</v>
      </c>
      <c r="M126" s="8">
        <v>504.7</v>
      </c>
      <c r="N126" s="8">
        <v>2.52</v>
      </c>
    </row>
    <row r="127" spans="1:14" ht="12" customHeight="1" x14ac:dyDescent="0.2">
      <c r="A127" s="12"/>
      <c r="B127" s="7"/>
      <c r="C127" s="410"/>
      <c r="D127" s="410"/>
      <c r="E127" s="12" t="s">
        <v>22</v>
      </c>
      <c r="F127" s="12">
        <v>1</v>
      </c>
      <c r="G127" s="12"/>
      <c r="H127" s="10"/>
      <c r="I127" s="12" t="s">
        <v>21</v>
      </c>
      <c r="J127" s="12" t="s">
        <v>21</v>
      </c>
      <c r="K127" s="12"/>
      <c r="L127" s="12"/>
      <c r="M127" s="8"/>
      <c r="N127" s="8">
        <v>8.0000000000000002E-3</v>
      </c>
    </row>
    <row r="128" spans="1:14" x14ac:dyDescent="0.2">
      <c r="A128" s="12"/>
      <c r="B128" s="11"/>
      <c r="C128" s="11"/>
      <c r="D128" s="11"/>
      <c r="E128" s="12"/>
      <c r="F128" s="12"/>
      <c r="G128" s="12"/>
      <c r="H128" s="10"/>
      <c r="I128" s="14">
        <v>6.03</v>
      </c>
      <c r="J128" s="14">
        <v>5.18</v>
      </c>
      <c r="K128" s="14">
        <v>29.89</v>
      </c>
      <c r="L128" s="14">
        <v>190.95</v>
      </c>
      <c r="M128" s="8"/>
      <c r="N128" s="15">
        <v>6.01</v>
      </c>
    </row>
    <row r="129" spans="1:14" x14ac:dyDescent="0.2">
      <c r="A129" s="12" t="s">
        <v>160</v>
      </c>
      <c r="B129" s="546" t="s">
        <v>161</v>
      </c>
      <c r="C129" s="410"/>
      <c r="D129" s="410"/>
      <c r="E129" s="12" t="s">
        <v>162</v>
      </c>
      <c r="F129" s="12">
        <v>25</v>
      </c>
      <c r="G129" s="12">
        <v>25</v>
      </c>
      <c r="H129" s="10"/>
      <c r="I129" s="12">
        <v>2.6</v>
      </c>
      <c r="J129" s="12" t="s">
        <v>21</v>
      </c>
      <c r="K129" s="12">
        <v>9.1999999999999993</v>
      </c>
      <c r="L129" s="12">
        <v>48.6</v>
      </c>
      <c r="M129" s="8">
        <v>109.76</v>
      </c>
      <c r="N129" s="8">
        <v>2.74</v>
      </c>
    </row>
    <row r="130" spans="1:14" x14ac:dyDescent="0.2">
      <c r="A130" s="12"/>
      <c r="B130" s="546"/>
      <c r="C130" s="410">
        <v>200</v>
      </c>
      <c r="D130" s="410">
        <v>200</v>
      </c>
      <c r="E130" s="12" t="s">
        <v>20</v>
      </c>
      <c r="F130" s="12">
        <v>20</v>
      </c>
      <c r="G130" s="12">
        <v>20</v>
      </c>
      <c r="H130" s="10"/>
      <c r="I130" s="12" t="s">
        <v>21</v>
      </c>
      <c r="J130" s="12" t="s">
        <v>21</v>
      </c>
      <c r="K130" s="12">
        <v>21.4</v>
      </c>
      <c r="L130" s="12">
        <v>85.6</v>
      </c>
      <c r="M130" s="8">
        <v>52.87</v>
      </c>
      <c r="N130" s="8">
        <v>3.82</v>
      </c>
    </row>
    <row r="131" spans="1:14" x14ac:dyDescent="0.2">
      <c r="A131" s="12"/>
      <c r="B131" s="11"/>
      <c r="C131" s="11"/>
      <c r="D131" s="11"/>
      <c r="E131" s="12"/>
      <c r="F131" s="12"/>
      <c r="G131" s="12"/>
      <c r="H131" s="10">
        <v>200</v>
      </c>
      <c r="I131" s="14">
        <v>2.6</v>
      </c>
      <c r="J131" s="14">
        <v>0</v>
      </c>
      <c r="K131" s="14">
        <v>30.599999999999998</v>
      </c>
      <c r="L131" s="14">
        <v>134.19999999999999</v>
      </c>
      <c r="M131" s="8"/>
      <c r="N131" s="15">
        <v>6.08</v>
      </c>
    </row>
    <row r="132" spans="1:14" ht="24" x14ac:dyDescent="0.2">
      <c r="A132" s="12"/>
      <c r="B132" s="7" t="s">
        <v>71</v>
      </c>
      <c r="C132" s="450" t="s">
        <v>373</v>
      </c>
      <c r="D132" s="450" t="s">
        <v>374</v>
      </c>
      <c r="E132" s="20" t="s">
        <v>72</v>
      </c>
      <c r="F132" s="20">
        <v>40</v>
      </c>
      <c r="G132" s="20">
        <v>40</v>
      </c>
      <c r="H132" s="32">
        <v>40</v>
      </c>
      <c r="I132" s="12">
        <v>3.48</v>
      </c>
      <c r="J132" s="12">
        <v>0.6</v>
      </c>
      <c r="K132" s="12">
        <v>16</v>
      </c>
      <c r="L132" s="12">
        <v>83.6</v>
      </c>
      <c r="M132" s="8">
        <v>55.61</v>
      </c>
      <c r="N132" s="15">
        <v>2.2200000000000002</v>
      </c>
    </row>
    <row r="133" spans="1:14" x14ac:dyDescent="0.2">
      <c r="A133" s="12"/>
      <c r="B133" s="11"/>
      <c r="C133" s="11"/>
      <c r="D133" s="11"/>
      <c r="E133" s="12" t="s">
        <v>73</v>
      </c>
      <c r="F133" s="12">
        <v>80</v>
      </c>
      <c r="G133" s="12">
        <v>80</v>
      </c>
      <c r="H133" s="10">
        <v>80</v>
      </c>
      <c r="I133" s="12">
        <v>5.28</v>
      </c>
      <c r="J133" s="12">
        <v>0.96</v>
      </c>
      <c r="K133" s="12">
        <v>28.24</v>
      </c>
      <c r="L133" s="12">
        <v>144.80000000000001</v>
      </c>
      <c r="M133" s="8">
        <v>46.28</v>
      </c>
      <c r="N133" s="15">
        <v>3.7</v>
      </c>
    </row>
    <row r="134" spans="1:14" x14ac:dyDescent="0.2">
      <c r="A134" s="12"/>
      <c r="B134" s="11"/>
      <c r="C134" s="11"/>
      <c r="D134" s="11"/>
      <c r="E134" s="12"/>
      <c r="F134" s="12"/>
      <c r="G134" s="12"/>
      <c r="H134" s="10"/>
      <c r="I134" s="14">
        <v>8.76</v>
      </c>
      <c r="J134" s="14">
        <v>1.56</v>
      </c>
      <c r="K134" s="14">
        <v>44.239999999999995</v>
      </c>
      <c r="L134" s="14">
        <v>228.4</v>
      </c>
      <c r="M134" s="8"/>
      <c r="N134" s="15">
        <v>3.8547999999999996</v>
      </c>
    </row>
    <row r="135" spans="1:14" x14ac:dyDescent="0.2">
      <c r="A135" s="12"/>
      <c r="B135" s="524" t="s">
        <v>163</v>
      </c>
      <c r="C135" s="393"/>
      <c r="D135" s="393"/>
      <c r="E135" s="12" t="s">
        <v>64</v>
      </c>
      <c r="F135" s="12">
        <v>32</v>
      </c>
      <c r="G135" s="12"/>
      <c r="H135" s="10"/>
      <c r="I135" s="12">
        <v>3.29</v>
      </c>
      <c r="J135" s="12">
        <v>0.34</v>
      </c>
      <c r="K135" s="12">
        <v>21.77</v>
      </c>
      <c r="L135" s="12">
        <v>106.9</v>
      </c>
      <c r="M135" s="8">
        <v>31.32</v>
      </c>
      <c r="N135" s="8">
        <v>1</v>
      </c>
    </row>
    <row r="136" spans="1:14" x14ac:dyDescent="0.2">
      <c r="A136" s="12"/>
      <c r="B136" s="525"/>
      <c r="C136" s="394">
        <v>50</v>
      </c>
      <c r="D136" s="394">
        <v>50</v>
      </c>
      <c r="E136" s="12" t="s">
        <v>128</v>
      </c>
      <c r="F136" s="12">
        <v>0.16</v>
      </c>
      <c r="G136" s="12"/>
      <c r="H136" s="10"/>
      <c r="I136" s="12">
        <v>0.01</v>
      </c>
      <c r="J136" s="12" t="s">
        <v>21</v>
      </c>
      <c r="K136" s="12">
        <v>0.1</v>
      </c>
      <c r="L136" s="12">
        <v>0.53</v>
      </c>
      <c r="M136" s="8">
        <v>31.32</v>
      </c>
      <c r="N136" s="8">
        <v>3.6480000000000002E-3</v>
      </c>
    </row>
    <row r="137" spans="1:14" x14ac:dyDescent="0.2">
      <c r="A137" s="12"/>
      <c r="B137" s="7"/>
      <c r="C137" s="410"/>
      <c r="D137" s="410"/>
      <c r="E137" s="12" t="s">
        <v>20</v>
      </c>
      <c r="F137" s="12">
        <v>5.5</v>
      </c>
      <c r="G137" s="12"/>
      <c r="H137" s="10"/>
      <c r="I137" s="12" t="s">
        <v>21</v>
      </c>
      <c r="J137" s="12" t="s">
        <v>21</v>
      </c>
      <c r="K137" s="12">
        <v>5.48</v>
      </c>
      <c r="L137" s="12">
        <v>20.85</v>
      </c>
      <c r="M137" s="8">
        <v>52.87</v>
      </c>
      <c r="N137" s="8">
        <v>0.29699999999999999</v>
      </c>
    </row>
    <row r="138" spans="1:14" x14ac:dyDescent="0.2">
      <c r="A138" s="12"/>
      <c r="B138" s="11"/>
      <c r="C138" s="11"/>
      <c r="D138" s="11"/>
      <c r="E138" s="12" t="s">
        <v>164</v>
      </c>
      <c r="F138" s="12">
        <v>1.6</v>
      </c>
      <c r="G138" s="12"/>
      <c r="H138" s="10"/>
      <c r="I138" s="12" t="s">
        <v>21</v>
      </c>
      <c r="J138" s="12" t="s">
        <v>21</v>
      </c>
      <c r="K138" s="12">
        <v>1.59</v>
      </c>
      <c r="L138" s="12">
        <v>6.06</v>
      </c>
      <c r="M138" s="8">
        <v>52.87</v>
      </c>
      <c r="N138" s="8">
        <v>8.6400000000000005E-2</v>
      </c>
    </row>
    <row r="139" spans="1:14" x14ac:dyDescent="0.2">
      <c r="A139" s="12"/>
      <c r="B139" s="7"/>
      <c r="C139" s="410"/>
      <c r="D139" s="410"/>
      <c r="E139" s="12" t="s">
        <v>23</v>
      </c>
      <c r="F139" s="12">
        <v>7.4</v>
      </c>
      <c r="G139" s="12"/>
      <c r="H139" s="10"/>
      <c r="I139" s="12">
        <v>0.06</v>
      </c>
      <c r="J139" s="12">
        <v>5.37</v>
      </c>
      <c r="K139" s="12">
        <v>0.19</v>
      </c>
      <c r="L139" s="12">
        <v>48.91</v>
      </c>
      <c r="M139" s="8">
        <v>504.7</v>
      </c>
      <c r="N139" s="8">
        <v>3.73</v>
      </c>
    </row>
    <row r="140" spans="1:14" x14ac:dyDescent="0.2">
      <c r="A140" s="12"/>
      <c r="B140" s="7"/>
      <c r="C140" s="410"/>
      <c r="D140" s="410"/>
      <c r="E140" s="12" t="s">
        <v>165</v>
      </c>
      <c r="F140" s="12">
        <v>2.5</v>
      </c>
      <c r="G140" s="12"/>
      <c r="H140" s="10"/>
      <c r="I140" s="12">
        <v>0.32</v>
      </c>
      <c r="J140" s="12">
        <v>0.28999999999999998</v>
      </c>
      <c r="K140" s="12">
        <v>7.0000000000000007E-2</v>
      </c>
      <c r="L140" s="12">
        <v>3.41</v>
      </c>
      <c r="M140" s="8">
        <v>220.75</v>
      </c>
      <c r="N140" s="8">
        <v>0.30554999999999999</v>
      </c>
    </row>
    <row r="141" spans="1:14" x14ac:dyDescent="0.2">
      <c r="A141" s="12"/>
      <c r="B141" s="7"/>
      <c r="C141" s="410"/>
      <c r="D141" s="410"/>
      <c r="E141" s="12" t="s">
        <v>22</v>
      </c>
      <c r="F141" s="12">
        <v>0.03</v>
      </c>
      <c r="G141" s="12"/>
      <c r="H141" s="10"/>
      <c r="I141" s="12"/>
      <c r="J141" s="12"/>
      <c r="K141" s="12"/>
      <c r="L141" s="12"/>
      <c r="M141" s="8"/>
      <c r="N141" s="8">
        <v>2.3999999999999998E-4</v>
      </c>
    </row>
    <row r="142" spans="1:14" x14ac:dyDescent="0.2">
      <c r="A142" s="12"/>
      <c r="B142" s="7"/>
      <c r="C142" s="410"/>
      <c r="D142" s="410"/>
      <c r="E142" s="12" t="s">
        <v>127</v>
      </c>
      <c r="F142" s="12">
        <v>1.3</v>
      </c>
      <c r="G142" s="12"/>
      <c r="H142" s="10"/>
      <c r="I142" s="12"/>
      <c r="J142" s="12"/>
      <c r="K142" s="12"/>
      <c r="L142" s="12"/>
      <c r="M142" s="8"/>
      <c r="N142" s="8">
        <v>0.45</v>
      </c>
    </row>
    <row r="143" spans="1:14" ht="12" customHeight="1" x14ac:dyDescent="0.2">
      <c r="A143" s="12"/>
      <c r="B143" s="7"/>
      <c r="C143" s="410"/>
      <c r="D143" s="410"/>
      <c r="E143" s="12"/>
      <c r="F143" s="12"/>
      <c r="G143" s="12"/>
      <c r="H143" s="10">
        <v>50</v>
      </c>
      <c r="I143" s="14">
        <v>3.6799999999999997</v>
      </c>
      <c r="J143" s="14">
        <v>6</v>
      </c>
      <c r="K143" s="14">
        <v>29.200000000000003</v>
      </c>
      <c r="L143" s="14">
        <v>186.66</v>
      </c>
      <c r="M143" s="8"/>
      <c r="N143" s="15">
        <v>3.931438</v>
      </c>
    </row>
    <row r="144" spans="1:14" ht="12" customHeight="1" x14ac:dyDescent="0.2">
      <c r="A144" s="12"/>
      <c r="B144" s="470" t="s">
        <v>445</v>
      </c>
      <c r="C144" s="410">
        <v>100</v>
      </c>
      <c r="D144" s="410">
        <v>100</v>
      </c>
      <c r="E144" s="144" t="s">
        <v>324</v>
      </c>
      <c r="F144" s="12">
        <v>100</v>
      </c>
      <c r="G144" s="12">
        <v>100</v>
      </c>
      <c r="H144" s="10"/>
      <c r="I144" s="12">
        <v>2.9</v>
      </c>
      <c r="J144" s="12">
        <v>2.5</v>
      </c>
      <c r="K144" s="12">
        <v>4.2</v>
      </c>
      <c r="L144" s="12">
        <v>144</v>
      </c>
      <c r="M144" s="8">
        <v>78.930000000000007</v>
      </c>
      <c r="N144" s="15">
        <v>7.89</v>
      </c>
    </row>
    <row r="145" spans="1:17" x14ac:dyDescent="0.2">
      <c r="A145" s="522" t="s">
        <v>132</v>
      </c>
      <c r="B145" s="523"/>
      <c r="C145" s="392"/>
      <c r="D145" s="392"/>
      <c r="E145" s="14"/>
      <c r="F145" s="14"/>
      <c r="G145" s="14"/>
      <c r="H145" s="6"/>
      <c r="I145" s="14">
        <v>55.307999999999993</v>
      </c>
      <c r="J145" s="14">
        <v>59.655000000000001</v>
      </c>
      <c r="K145" s="14">
        <v>204.97</v>
      </c>
      <c r="L145" s="14">
        <v>1512.6800000000003</v>
      </c>
      <c r="M145" s="8"/>
      <c r="N145" s="15">
        <v>83.503048000000007</v>
      </c>
    </row>
    <row r="146" spans="1:17" x14ac:dyDescent="0.2">
      <c r="A146" s="522" t="s">
        <v>84</v>
      </c>
      <c r="B146" s="523"/>
      <c r="C146" s="392"/>
      <c r="D146" s="392"/>
      <c r="E146" s="12"/>
      <c r="F146" s="12"/>
      <c r="G146" s="12"/>
      <c r="H146" s="10"/>
      <c r="I146" s="38">
        <v>87.328000000000003</v>
      </c>
      <c r="J146" s="38">
        <v>89.849000000000004</v>
      </c>
      <c r="K146" s="38">
        <v>308.07799999999997</v>
      </c>
      <c r="L146" s="38">
        <v>2331.6900000000005</v>
      </c>
      <c r="M146" s="66"/>
      <c r="N146" s="146">
        <v>155.5</v>
      </c>
    </row>
    <row r="147" spans="1:17" ht="31.5" x14ac:dyDescent="0.2">
      <c r="A147" s="156" t="s">
        <v>1</v>
      </c>
      <c r="B147" s="252" t="s">
        <v>2</v>
      </c>
      <c r="C147" s="397"/>
      <c r="D147" s="397"/>
      <c r="E147" s="156" t="s">
        <v>3</v>
      </c>
      <c r="F147" s="156" t="s">
        <v>4</v>
      </c>
      <c r="G147" s="156" t="s">
        <v>5</v>
      </c>
      <c r="H147" s="156" t="s">
        <v>6</v>
      </c>
      <c r="I147" s="156" t="s">
        <v>7</v>
      </c>
      <c r="J147" s="156" t="s">
        <v>8</v>
      </c>
      <c r="K147" s="156" t="s">
        <v>9</v>
      </c>
      <c r="L147" s="156" t="s">
        <v>10</v>
      </c>
      <c r="M147" s="153" t="s">
        <v>11</v>
      </c>
      <c r="N147" s="138"/>
      <c r="O147" s="4"/>
      <c r="P147" s="4"/>
      <c r="Q147" s="4"/>
    </row>
    <row r="148" spans="1:17" ht="12" customHeight="1" x14ac:dyDescent="0.2">
      <c r="A148" s="528" t="s">
        <v>329</v>
      </c>
      <c r="B148" s="529"/>
      <c r="C148" s="398"/>
      <c r="D148" s="398"/>
      <c r="E148" s="149"/>
      <c r="F148" s="149"/>
      <c r="G148" s="149"/>
      <c r="H148" s="156"/>
      <c r="I148" s="151"/>
      <c r="J148" s="151"/>
      <c r="K148" s="151"/>
      <c r="L148" s="151"/>
      <c r="M148" s="153"/>
      <c r="N148" s="138"/>
    </row>
    <row r="149" spans="1:17" x14ac:dyDescent="0.2">
      <c r="A149" s="554" t="s">
        <v>14</v>
      </c>
      <c r="B149" s="555"/>
      <c r="C149" s="415"/>
      <c r="D149" s="415"/>
      <c r="E149" s="151"/>
      <c r="F149" s="151"/>
      <c r="G149" s="151"/>
      <c r="H149" s="152"/>
      <c r="I149" s="151"/>
      <c r="J149" s="151"/>
      <c r="K149" s="151"/>
      <c r="L149" s="151"/>
      <c r="M149" s="153"/>
      <c r="N149" s="138"/>
    </row>
    <row r="150" spans="1:17" ht="12" customHeight="1" x14ac:dyDescent="0.2">
      <c r="A150" s="151"/>
      <c r="B150" s="530" t="s">
        <v>184</v>
      </c>
      <c r="C150" s="399"/>
      <c r="D150" s="399"/>
      <c r="E150" s="151" t="s">
        <v>185</v>
      </c>
      <c r="F150" s="151">
        <v>39</v>
      </c>
      <c r="G150" s="151">
        <v>39</v>
      </c>
      <c r="H150" s="152"/>
      <c r="I150" s="159">
        <v>4.0599999999999996</v>
      </c>
      <c r="J150" s="159">
        <v>0.43</v>
      </c>
      <c r="K150" s="159">
        <v>27.18</v>
      </c>
      <c r="L150" s="159">
        <v>142.13</v>
      </c>
      <c r="M150" s="153">
        <v>41.18</v>
      </c>
      <c r="N150" s="138">
        <f t="shared" ref="N150:N211" si="9">F150*M150/1000</f>
        <v>1.60602</v>
      </c>
    </row>
    <row r="151" spans="1:17" x14ac:dyDescent="0.2">
      <c r="A151" s="151"/>
      <c r="B151" s="530"/>
      <c r="C151" s="448" t="s">
        <v>413</v>
      </c>
      <c r="D151" s="448" t="s">
        <v>414</v>
      </c>
      <c r="E151" s="151" t="s">
        <v>186</v>
      </c>
      <c r="F151" s="151">
        <v>15</v>
      </c>
      <c r="G151" s="151">
        <v>15</v>
      </c>
      <c r="H151" s="152"/>
      <c r="I151" s="160">
        <v>1.9</v>
      </c>
      <c r="J151" s="159">
        <v>1.73</v>
      </c>
      <c r="K151" s="159">
        <v>0.1</v>
      </c>
      <c r="L151" s="159">
        <v>26.33</v>
      </c>
      <c r="M151" s="153">
        <v>220.75</v>
      </c>
      <c r="N151" s="138">
        <f t="shared" si="9"/>
        <v>3.3112499999999998</v>
      </c>
    </row>
    <row r="152" spans="1:17" x14ac:dyDescent="0.2">
      <c r="A152" s="151"/>
      <c r="B152" s="530"/>
      <c r="C152" s="399"/>
      <c r="D152" s="399"/>
      <c r="E152" s="151" t="s">
        <v>22</v>
      </c>
      <c r="F152" s="151">
        <v>0.06</v>
      </c>
      <c r="G152" s="151">
        <v>0.06</v>
      </c>
      <c r="H152" s="152"/>
      <c r="I152" s="159" t="s">
        <v>21</v>
      </c>
      <c r="J152" s="159" t="s">
        <v>21</v>
      </c>
      <c r="K152" s="159" t="s">
        <v>21</v>
      </c>
      <c r="L152" s="159"/>
      <c r="M152" s="153"/>
      <c r="N152" s="138">
        <f t="shared" si="9"/>
        <v>0</v>
      </c>
    </row>
    <row r="153" spans="1:17" x14ac:dyDescent="0.2">
      <c r="A153" s="151"/>
      <c r="B153" s="253"/>
      <c r="C153" s="399"/>
      <c r="D153" s="399"/>
      <c r="E153" s="151" t="s">
        <v>19</v>
      </c>
      <c r="F153" s="151">
        <v>34.5</v>
      </c>
      <c r="G153" s="151">
        <v>34.5</v>
      </c>
      <c r="H153" s="152"/>
      <c r="I153" s="159">
        <v>0.97</v>
      </c>
      <c r="J153" s="159">
        <v>1.1000000000000001</v>
      </c>
      <c r="K153" s="159">
        <v>1.63</v>
      </c>
      <c r="L153" s="159">
        <v>20.010000000000002</v>
      </c>
      <c r="M153" s="153">
        <v>51.71</v>
      </c>
      <c r="N153" s="138">
        <f t="shared" si="9"/>
        <v>1.7839950000000002</v>
      </c>
    </row>
    <row r="154" spans="1:17" x14ac:dyDescent="0.2">
      <c r="A154" s="151"/>
      <c r="B154" s="253"/>
      <c r="C154" s="399"/>
      <c r="D154" s="399"/>
      <c r="E154" s="151" t="s">
        <v>187</v>
      </c>
      <c r="F154" s="151">
        <v>0.8</v>
      </c>
      <c r="G154" s="151">
        <v>0.8</v>
      </c>
      <c r="H154" s="152"/>
      <c r="I154" s="159"/>
      <c r="J154" s="159">
        <v>0.79900000000000004</v>
      </c>
      <c r="K154" s="159"/>
      <c r="L154" s="159">
        <v>6.84</v>
      </c>
      <c r="M154" s="153">
        <v>118.3</v>
      </c>
      <c r="N154" s="138">
        <f t="shared" si="9"/>
        <v>9.4640000000000002E-2</v>
      </c>
    </row>
    <row r="155" spans="1:17" x14ac:dyDescent="0.2">
      <c r="A155" s="151"/>
      <c r="B155" s="253"/>
      <c r="C155" s="399"/>
      <c r="D155" s="399"/>
      <c r="E155" s="151" t="s">
        <v>23</v>
      </c>
      <c r="F155" s="151">
        <v>2.2999999999999998</v>
      </c>
      <c r="G155" s="151">
        <v>2.2999999999999998</v>
      </c>
      <c r="H155" s="152"/>
      <c r="I155" s="159">
        <v>0.02</v>
      </c>
      <c r="J155" s="159">
        <v>1.63</v>
      </c>
      <c r="K155" s="159">
        <v>0.03</v>
      </c>
      <c r="L155" s="159">
        <v>14.87</v>
      </c>
      <c r="M155" s="153">
        <v>504.7</v>
      </c>
      <c r="N155" s="138">
        <f t="shared" si="9"/>
        <v>1.1608099999999999</v>
      </c>
    </row>
    <row r="156" spans="1:17" x14ac:dyDescent="0.2">
      <c r="A156" s="151"/>
      <c r="B156" s="253"/>
      <c r="C156" s="399"/>
      <c r="D156" s="399"/>
      <c r="E156" s="151" t="s">
        <v>23</v>
      </c>
      <c r="F156" s="151">
        <v>4</v>
      </c>
      <c r="G156" s="151">
        <v>4</v>
      </c>
      <c r="H156" s="152"/>
      <c r="I156" s="159">
        <v>0.03</v>
      </c>
      <c r="J156" s="161">
        <v>2.9</v>
      </c>
      <c r="K156" s="161">
        <v>0.1</v>
      </c>
      <c r="L156" s="161">
        <v>26.44</v>
      </c>
      <c r="M156" s="153">
        <v>504.7</v>
      </c>
      <c r="N156" s="138">
        <f t="shared" si="9"/>
        <v>2.0188000000000001</v>
      </c>
    </row>
    <row r="157" spans="1:17" x14ac:dyDescent="0.2">
      <c r="A157" s="151"/>
      <c r="B157" s="253"/>
      <c r="C157" s="399"/>
      <c r="D157" s="399"/>
      <c r="E157" s="151"/>
      <c r="F157" s="151"/>
      <c r="G157" s="151"/>
      <c r="H157" s="152" t="s">
        <v>188</v>
      </c>
      <c r="I157" s="162">
        <f>SUM(I150:I156)</f>
        <v>6.9799999999999986</v>
      </c>
      <c r="J157" s="162">
        <f t="shared" ref="J157:L157" si="10">SUM(J150:J156)</f>
        <v>8.5890000000000004</v>
      </c>
      <c r="K157" s="162">
        <f t="shared" si="10"/>
        <v>29.040000000000003</v>
      </c>
      <c r="L157" s="162">
        <f t="shared" si="10"/>
        <v>236.61999999999998</v>
      </c>
      <c r="M157" s="162"/>
      <c r="N157" s="139">
        <f>SUM(N150:N156)</f>
        <v>9.9755149999999997</v>
      </c>
    </row>
    <row r="158" spans="1:17" x14ac:dyDescent="0.2">
      <c r="A158" s="151" t="s">
        <v>25</v>
      </c>
      <c r="B158" s="531" t="s">
        <v>26</v>
      </c>
      <c r="C158" s="400"/>
      <c r="D158" s="400"/>
      <c r="E158" s="151" t="s">
        <v>27</v>
      </c>
      <c r="F158" s="151">
        <v>4</v>
      </c>
      <c r="G158" s="151"/>
      <c r="H158" s="152"/>
      <c r="I158" s="151">
        <v>0.19</v>
      </c>
      <c r="J158" s="151">
        <v>0.14000000000000001</v>
      </c>
      <c r="K158" s="151">
        <v>0.3</v>
      </c>
      <c r="L158" s="151"/>
      <c r="M158" s="153">
        <v>210.72</v>
      </c>
      <c r="N158" s="138">
        <f t="shared" si="9"/>
        <v>0.84287999999999996</v>
      </c>
    </row>
    <row r="159" spans="1:17" x14ac:dyDescent="0.2">
      <c r="A159" s="151" t="s">
        <v>28</v>
      </c>
      <c r="B159" s="556"/>
      <c r="C159" s="416">
        <v>200</v>
      </c>
      <c r="D159" s="416">
        <v>200</v>
      </c>
      <c r="E159" s="151" t="s">
        <v>143</v>
      </c>
      <c r="F159" s="151">
        <v>100</v>
      </c>
      <c r="G159" s="151"/>
      <c r="H159" s="152"/>
      <c r="I159" s="151">
        <v>2.82</v>
      </c>
      <c r="J159" s="151">
        <v>3.2</v>
      </c>
      <c r="K159" s="151">
        <v>4.7300000000000004</v>
      </c>
      <c r="L159" s="151">
        <v>58</v>
      </c>
      <c r="M159" s="153">
        <v>51.71</v>
      </c>
      <c r="N159" s="138">
        <f t="shared" si="9"/>
        <v>5.1710000000000003</v>
      </c>
    </row>
    <row r="160" spans="1:17" x14ac:dyDescent="0.2">
      <c r="A160" s="151"/>
      <c r="B160" s="253"/>
      <c r="C160" s="399"/>
      <c r="D160" s="399"/>
      <c r="E160" s="151" t="s">
        <v>20</v>
      </c>
      <c r="F160" s="151">
        <v>20</v>
      </c>
      <c r="G160" s="151"/>
      <c r="H160" s="152"/>
      <c r="I160" s="151" t="s">
        <v>21</v>
      </c>
      <c r="J160" s="151" t="s">
        <v>21</v>
      </c>
      <c r="K160" s="151">
        <v>19.96</v>
      </c>
      <c r="L160" s="151">
        <v>75.8</v>
      </c>
      <c r="M160" s="153">
        <v>52.87</v>
      </c>
      <c r="N160" s="138">
        <f t="shared" si="9"/>
        <v>1.0573999999999999</v>
      </c>
    </row>
    <row r="161" spans="1:14" x14ac:dyDescent="0.2">
      <c r="A161" s="151"/>
      <c r="B161" s="253"/>
      <c r="C161" s="399"/>
      <c r="D161" s="399"/>
      <c r="E161" s="151"/>
      <c r="F161" s="151"/>
      <c r="G161" s="151"/>
      <c r="H161" s="152">
        <v>200</v>
      </c>
      <c r="I161" s="149">
        <f>SUM(I158:I160)</f>
        <v>3.01</v>
      </c>
      <c r="J161" s="149">
        <f t="shared" ref="J161:L161" si="11">SUM(J158:J160)</f>
        <v>3.3400000000000003</v>
      </c>
      <c r="K161" s="149">
        <f t="shared" si="11"/>
        <v>24.990000000000002</v>
      </c>
      <c r="L161" s="149">
        <f t="shared" si="11"/>
        <v>133.80000000000001</v>
      </c>
      <c r="M161" s="149"/>
      <c r="N161" s="139">
        <f>SUM(N158:N160)</f>
        <v>7.0712799999999998</v>
      </c>
    </row>
    <row r="162" spans="1:14" ht="12" customHeight="1" x14ac:dyDescent="0.2">
      <c r="A162" s="151" t="s">
        <v>29</v>
      </c>
      <c r="B162" s="530" t="s">
        <v>30</v>
      </c>
      <c r="C162" s="399">
        <v>70</v>
      </c>
      <c r="D162" s="399">
        <v>90</v>
      </c>
      <c r="E162" s="151" t="s">
        <v>31</v>
      </c>
      <c r="F162" s="151">
        <v>80</v>
      </c>
      <c r="G162" s="151">
        <v>80</v>
      </c>
      <c r="H162" s="152"/>
      <c r="I162" s="151">
        <v>6.96</v>
      </c>
      <c r="J162" s="151">
        <v>1.2</v>
      </c>
      <c r="K162" s="151">
        <v>32.96</v>
      </c>
      <c r="L162" s="151">
        <v>181</v>
      </c>
      <c r="M162" s="153">
        <v>55.61</v>
      </c>
      <c r="N162" s="138">
        <f t="shared" si="9"/>
        <v>4.4488000000000003</v>
      </c>
    </row>
    <row r="163" spans="1:14" x14ac:dyDescent="0.2">
      <c r="A163" s="151"/>
      <c r="B163" s="530"/>
      <c r="C163" s="399">
        <v>10</v>
      </c>
      <c r="D163" s="399">
        <v>10</v>
      </c>
      <c r="E163" s="151" t="s">
        <v>32</v>
      </c>
      <c r="F163" s="151">
        <v>10</v>
      </c>
      <c r="G163" s="151"/>
      <c r="H163" s="152"/>
      <c r="I163" s="151">
        <v>2.68</v>
      </c>
      <c r="J163" s="151">
        <v>2.57</v>
      </c>
      <c r="K163" s="151" t="s">
        <v>21</v>
      </c>
      <c r="L163" s="151">
        <v>33.79</v>
      </c>
      <c r="M163" s="153">
        <v>523.4</v>
      </c>
      <c r="N163" s="138">
        <f t="shared" si="9"/>
        <v>5.234</v>
      </c>
    </row>
    <row r="164" spans="1:14" ht="15" customHeight="1" x14ac:dyDescent="0.2">
      <c r="A164" s="151"/>
      <c r="B164" s="253"/>
      <c r="C164" s="399">
        <v>10</v>
      </c>
      <c r="D164" s="399">
        <v>10</v>
      </c>
      <c r="E164" s="151" t="s">
        <v>33</v>
      </c>
      <c r="F164" s="151">
        <v>10</v>
      </c>
      <c r="G164" s="151"/>
      <c r="H164" s="152"/>
      <c r="I164" s="151">
        <v>0.08</v>
      </c>
      <c r="J164" s="151">
        <v>7.25</v>
      </c>
      <c r="K164" s="151">
        <v>0.26</v>
      </c>
      <c r="L164" s="151">
        <v>66.099999999999994</v>
      </c>
      <c r="M164" s="153">
        <v>504.7</v>
      </c>
      <c r="N164" s="138">
        <f t="shared" si="9"/>
        <v>5.0469999999999997</v>
      </c>
    </row>
    <row r="165" spans="1:14" ht="22.5" x14ac:dyDescent="0.2">
      <c r="A165" s="151" t="s">
        <v>34</v>
      </c>
      <c r="B165" s="253"/>
      <c r="C165" s="399"/>
      <c r="D165" s="399"/>
      <c r="E165" s="151"/>
      <c r="F165" s="151"/>
      <c r="G165" s="151"/>
      <c r="H165" s="152" t="s">
        <v>35</v>
      </c>
      <c r="I165" s="149">
        <f>SUM(I162:I164)</f>
        <v>9.7200000000000006</v>
      </c>
      <c r="J165" s="149">
        <f t="shared" ref="J165:L165" si="12">SUM(J162:J164)</f>
        <v>11.02</v>
      </c>
      <c r="K165" s="149">
        <f t="shared" si="12"/>
        <v>33.22</v>
      </c>
      <c r="L165" s="149">
        <f t="shared" si="12"/>
        <v>280.89</v>
      </c>
      <c r="M165" s="149"/>
      <c r="N165" s="139">
        <f>SUM(N162:N164)</f>
        <v>14.729800000000001</v>
      </c>
    </row>
    <row r="166" spans="1:14" x14ac:dyDescent="0.2">
      <c r="A166" s="151"/>
      <c r="B166" s="253" t="s">
        <v>144</v>
      </c>
      <c r="C166" s="399">
        <v>120</v>
      </c>
      <c r="D166" s="399">
        <v>120</v>
      </c>
      <c r="E166" s="151" t="s">
        <v>168</v>
      </c>
      <c r="F166" s="151">
        <v>120</v>
      </c>
      <c r="G166" s="151">
        <v>120</v>
      </c>
      <c r="H166" s="152">
        <v>120</v>
      </c>
      <c r="I166" s="149">
        <v>1.8</v>
      </c>
      <c r="J166" s="149">
        <v>0.08</v>
      </c>
      <c r="K166" s="149">
        <v>17.2</v>
      </c>
      <c r="L166" s="149">
        <v>74.8</v>
      </c>
      <c r="M166" s="153">
        <v>68.900000000000006</v>
      </c>
      <c r="N166" s="139">
        <f t="shared" si="9"/>
        <v>8.2680000000000007</v>
      </c>
    </row>
    <row r="167" spans="1:14" x14ac:dyDescent="0.2">
      <c r="A167" s="151" t="s">
        <v>38</v>
      </c>
      <c r="B167" s="458" t="s">
        <v>430</v>
      </c>
      <c r="C167" s="399">
        <v>200</v>
      </c>
      <c r="D167" s="399">
        <v>200</v>
      </c>
      <c r="E167" s="151" t="s">
        <v>430</v>
      </c>
      <c r="F167" s="151">
        <v>200</v>
      </c>
      <c r="G167" s="151">
        <v>200</v>
      </c>
      <c r="H167" s="152">
        <v>200</v>
      </c>
      <c r="I167" s="149"/>
      <c r="J167" s="149"/>
      <c r="K167" s="149">
        <v>19</v>
      </c>
      <c r="L167" s="149">
        <v>75</v>
      </c>
      <c r="M167" s="153">
        <v>65.86</v>
      </c>
      <c r="N167" s="139">
        <f t="shared" si="9"/>
        <v>13.172000000000001</v>
      </c>
    </row>
    <row r="168" spans="1:14" ht="12" customHeight="1" x14ac:dyDescent="0.2">
      <c r="A168" s="528" t="s">
        <v>39</v>
      </c>
      <c r="B168" s="529"/>
      <c r="C168" s="398"/>
      <c r="D168" s="398"/>
      <c r="E168" s="151"/>
      <c r="F168" s="151"/>
      <c r="G168" s="151"/>
      <c r="H168" s="152"/>
      <c r="I168" s="149">
        <f>I157+I161+I165+I166+I167</f>
        <v>21.51</v>
      </c>
      <c r="J168" s="149">
        <f t="shared" ref="J168:L168" si="13">J157+J161+J165+J166+J167</f>
        <v>23.028999999999996</v>
      </c>
      <c r="K168" s="149">
        <f t="shared" si="13"/>
        <v>123.45</v>
      </c>
      <c r="L168" s="149">
        <f t="shared" si="13"/>
        <v>801.1099999999999</v>
      </c>
      <c r="M168" s="149"/>
      <c r="N168" s="139">
        <f>N157+N161+N165+N166+N167</f>
        <v>53.216594999999998</v>
      </c>
    </row>
    <row r="169" spans="1:14" x14ac:dyDescent="0.2">
      <c r="A169" s="151" t="s">
        <v>40</v>
      </c>
      <c r="B169" s="253"/>
      <c r="C169" s="399"/>
      <c r="D169" s="399"/>
      <c r="E169" s="151"/>
      <c r="F169" s="151"/>
      <c r="G169" s="151"/>
      <c r="H169" s="152"/>
      <c r="I169" s="151"/>
      <c r="J169" s="151"/>
      <c r="K169" s="151"/>
      <c r="L169" s="151"/>
      <c r="M169" s="153"/>
      <c r="N169" s="138"/>
    </row>
    <row r="170" spans="1:14" x14ac:dyDescent="0.2">
      <c r="A170" s="151" t="s">
        <v>189</v>
      </c>
      <c r="B170" s="530" t="s">
        <v>190</v>
      </c>
      <c r="C170" s="399">
        <v>80</v>
      </c>
      <c r="D170" s="399">
        <v>120</v>
      </c>
      <c r="E170" s="151" t="s">
        <v>50</v>
      </c>
      <c r="F170" s="151">
        <v>46</v>
      </c>
      <c r="G170" s="151">
        <v>33.200000000000003</v>
      </c>
      <c r="H170" s="152"/>
      <c r="I170" s="151">
        <v>0.92</v>
      </c>
      <c r="J170" s="151">
        <v>0.1</v>
      </c>
      <c r="K170" s="151">
        <v>6.4</v>
      </c>
      <c r="L170" s="151">
        <v>26.5</v>
      </c>
      <c r="M170" s="153">
        <v>30.16</v>
      </c>
      <c r="N170" s="138">
        <f t="shared" si="9"/>
        <v>1.3873599999999999</v>
      </c>
    </row>
    <row r="171" spans="1:14" x14ac:dyDescent="0.2">
      <c r="A171" s="151"/>
      <c r="B171" s="530"/>
      <c r="C171" s="399"/>
      <c r="D171" s="399"/>
      <c r="E171" s="151" t="s">
        <v>147</v>
      </c>
      <c r="F171" s="151">
        <v>31</v>
      </c>
      <c r="G171" s="151">
        <v>24.8</v>
      </c>
      <c r="H171" s="152"/>
      <c r="I171" s="151">
        <v>0.46</v>
      </c>
      <c r="J171" s="151">
        <v>0.02</v>
      </c>
      <c r="K171" s="151">
        <v>2.57</v>
      </c>
      <c r="L171" s="151">
        <v>10.42</v>
      </c>
      <c r="M171" s="153">
        <v>38.06</v>
      </c>
      <c r="N171" s="138">
        <f t="shared" si="9"/>
        <v>1.1798600000000001</v>
      </c>
    </row>
    <row r="172" spans="1:14" x14ac:dyDescent="0.2">
      <c r="A172" s="246"/>
      <c r="B172" s="249"/>
      <c r="C172" s="352"/>
      <c r="D172" s="352"/>
      <c r="E172" s="246" t="s">
        <v>43</v>
      </c>
      <c r="F172" s="246">
        <v>19</v>
      </c>
      <c r="G172" s="246">
        <v>15.2</v>
      </c>
      <c r="H172" s="247"/>
      <c r="I172" s="246">
        <v>0.25</v>
      </c>
      <c r="J172" s="246">
        <v>0.01</v>
      </c>
      <c r="K172" s="246">
        <v>1.38</v>
      </c>
      <c r="L172" s="246">
        <v>5.18</v>
      </c>
      <c r="M172" s="73">
        <v>36.67</v>
      </c>
      <c r="N172" s="138">
        <f t="shared" si="9"/>
        <v>0.69673000000000007</v>
      </c>
    </row>
    <row r="173" spans="1:14" x14ac:dyDescent="0.2">
      <c r="A173" s="246"/>
      <c r="B173" s="249"/>
      <c r="C173" s="352"/>
      <c r="D173" s="352"/>
      <c r="E173" s="246" t="s">
        <v>53</v>
      </c>
      <c r="F173" s="246">
        <v>30</v>
      </c>
      <c r="G173" s="246">
        <v>30</v>
      </c>
      <c r="H173" s="247"/>
      <c r="I173" s="246">
        <v>0.24</v>
      </c>
      <c r="J173" s="246">
        <v>0.03</v>
      </c>
      <c r="K173" s="246">
        <v>0.48</v>
      </c>
      <c r="L173" s="246">
        <v>3.9</v>
      </c>
      <c r="M173" s="73"/>
      <c r="N173" s="138">
        <f t="shared" si="9"/>
        <v>0</v>
      </c>
    </row>
    <row r="174" spans="1:14" x14ac:dyDescent="0.2">
      <c r="A174" s="246"/>
      <c r="B174" s="249"/>
      <c r="C174" s="352"/>
      <c r="D174" s="352"/>
      <c r="E174" s="246" t="s">
        <v>191</v>
      </c>
      <c r="F174" s="246">
        <v>15</v>
      </c>
      <c r="G174" s="246">
        <v>0.75</v>
      </c>
      <c r="H174" s="247"/>
      <c r="I174" s="246">
        <v>0.18</v>
      </c>
      <c r="J174" s="246">
        <v>7.0000000000000007E-2</v>
      </c>
      <c r="K174" s="246">
        <v>28.07</v>
      </c>
      <c r="L174" s="246">
        <v>10.95</v>
      </c>
      <c r="M174" s="73">
        <v>119.86</v>
      </c>
      <c r="N174" s="138">
        <f t="shared" si="9"/>
        <v>1.7979000000000001</v>
      </c>
    </row>
    <row r="175" spans="1:14" x14ac:dyDescent="0.2">
      <c r="A175" s="246"/>
      <c r="B175" s="249"/>
      <c r="C175" s="352"/>
      <c r="D175" s="352"/>
      <c r="E175" s="246" t="s">
        <v>192</v>
      </c>
      <c r="F175" s="246">
        <v>0</v>
      </c>
      <c r="G175" s="246">
        <v>0</v>
      </c>
      <c r="H175" s="247"/>
      <c r="I175" s="246">
        <v>0.37</v>
      </c>
      <c r="J175" s="246">
        <v>3.2000000000000001E-2</v>
      </c>
      <c r="K175" s="246">
        <v>0.76</v>
      </c>
      <c r="L175" s="246">
        <v>3.92</v>
      </c>
      <c r="M175" s="73"/>
      <c r="N175" s="138"/>
    </row>
    <row r="176" spans="1:14" x14ac:dyDescent="0.2">
      <c r="A176" s="246"/>
      <c r="B176" s="249"/>
      <c r="C176" s="352"/>
      <c r="D176" s="352"/>
      <c r="E176" s="246" t="s">
        <v>193</v>
      </c>
      <c r="F176" s="246">
        <v>6</v>
      </c>
      <c r="G176" s="246">
        <v>4.4000000000000004</v>
      </c>
      <c r="H176" s="247"/>
      <c r="I176" s="246">
        <v>0.15</v>
      </c>
      <c r="J176" s="246">
        <v>0.02</v>
      </c>
      <c r="K176" s="246">
        <v>0.35</v>
      </c>
      <c r="L176" s="246">
        <v>1.44</v>
      </c>
      <c r="M176" s="73">
        <v>23.6</v>
      </c>
      <c r="N176" s="138">
        <f t="shared" si="9"/>
        <v>0.14160000000000003</v>
      </c>
    </row>
    <row r="177" spans="1:14" x14ac:dyDescent="0.2">
      <c r="A177" s="246"/>
      <c r="B177" s="249"/>
      <c r="C177" s="352"/>
      <c r="D177" s="352"/>
      <c r="E177" s="246" t="s">
        <v>51</v>
      </c>
      <c r="F177" s="246">
        <v>5</v>
      </c>
      <c r="G177" s="246">
        <v>5</v>
      </c>
      <c r="H177" s="247"/>
      <c r="I177" s="246" t="s">
        <v>21</v>
      </c>
      <c r="J177" s="246">
        <v>4.99</v>
      </c>
      <c r="K177" s="246"/>
      <c r="L177" s="246">
        <v>44.95</v>
      </c>
      <c r="M177" s="73">
        <v>74.78</v>
      </c>
      <c r="N177" s="138">
        <f t="shared" si="9"/>
        <v>0.37389999999999995</v>
      </c>
    </row>
    <row r="178" spans="1:14" x14ac:dyDescent="0.2">
      <c r="A178" s="246"/>
      <c r="B178" s="249"/>
      <c r="C178" s="352"/>
      <c r="D178" s="352"/>
      <c r="E178" s="246" t="s">
        <v>22</v>
      </c>
      <c r="F178" s="246">
        <v>0.25</v>
      </c>
      <c r="G178" s="246">
        <v>0.25</v>
      </c>
      <c r="H178" s="247"/>
      <c r="I178" s="246"/>
      <c r="J178" s="246"/>
      <c r="K178" s="246"/>
      <c r="L178" s="246"/>
      <c r="M178" s="73"/>
      <c r="N178" s="138">
        <f t="shared" si="9"/>
        <v>0</v>
      </c>
    </row>
    <row r="179" spans="1:14" x14ac:dyDescent="0.2">
      <c r="A179" s="246"/>
      <c r="B179" s="249"/>
      <c r="C179" s="352"/>
      <c r="D179" s="352"/>
      <c r="E179" s="246"/>
      <c r="F179" s="246"/>
      <c r="G179" s="246"/>
      <c r="H179" s="247">
        <v>100</v>
      </c>
      <c r="I179" s="78">
        <f>SUM(I170:I178)</f>
        <v>2.5700000000000003</v>
      </c>
      <c r="J179" s="78">
        <f t="shared" ref="J179:L179" si="14">SUM(J170:J178)</f>
        <v>5.2720000000000002</v>
      </c>
      <c r="K179" s="78">
        <f t="shared" si="14"/>
        <v>40.010000000000005</v>
      </c>
      <c r="L179" s="78">
        <f t="shared" si="14"/>
        <v>107.26</v>
      </c>
      <c r="M179" s="78"/>
      <c r="N179" s="139">
        <f>SUM(N170:N178)</f>
        <v>5.57735</v>
      </c>
    </row>
    <row r="180" spans="1:14" ht="22.5" x14ac:dyDescent="0.2">
      <c r="A180" s="246" t="s">
        <v>194</v>
      </c>
      <c r="B180" s="474" t="s">
        <v>195</v>
      </c>
      <c r="C180" s="352"/>
      <c r="D180" s="352"/>
      <c r="E180" s="246" t="s">
        <v>64</v>
      </c>
      <c r="F180" s="246">
        <v>18.7</v>
      </c>
      <c r="G180" s="246">
        <v>18.7</v>
      </c>
      <c r="H180" s="247" t="s">
        <v>57</v>
      </c>
      <c r="I180" s="246">
        <v>2</v>
      </c>
      <c r="J180" s="246">
        <v>0.20499999999999999</v>
      </c>
      <c r="K180" s="246">
        <v>12.87</v>
      </c>
      <c r="L180" s="246">
        <v>62.46</v>
      </c>
      <c r="M180" s="73">
        <v>31.32</v>
      </c>
      <c r="N180" s="138">
        <f t="shared" si="9"/>
        <v>0.58568399999999998</v>
      </c>
    </row>
    <row r="181" spans="1:14" x14ac:dyDescent="0.2">
      <c r="A181" s="246"/>
      <c r="B181" s="474"/>
      <c r="C181" s="352">
        <v>250</v>
      </c>
      <c r="D181" s="352">
        <v>250</v>
      </c>
      <c r="E181" s="246" t="s">
        <v>91</v>
      </c>
      <c r="F181" s="246">
        <v>5</v>
      </c>
      <c r="G181" s="246">
        <v>5</v>
      </c>
      <c r="H181" s="247"/>
      <c r="I181" s="246">
        <v>0.63</v>
      </c>
      <c r="J181" s="246">
        <v>0.56999999999999995</v>
      </c>
      <c r="K181" s="246">
        <v>0.03</v>
      </c>
      <c r="L181" s="246">
        <v>0.73</v>
      </c>
      <c r="M181" s="73">
        <v>220.75</v>
      </c>
      <c r="N181" s="138">
        <f t="shared" si="9"/>
        <v>1.10375</v>
      </c>
    </row>
    <row r="182" spans="1:14" x14ac:dyDescent="0.2">
      <c r="A182" s="246"/>
      <c r="B182" s="249"/>
      <c r="C182" s="352"/>
      <c r="D182" s="352"/>
      <c r="E182" s="246" t="s">
        <v>22</v>
      </c>
      <c r="F182" s="246">
        <v>0.5</v>
      </c>
      <c r="G182" s="246">
        <v>0.5</v>
      </c>
      <c r="H182" s="247"/>
      <c r="I182" s="246" t="s">
        <v>21</v>
      </c>
      <c r="J182" s="246" t="s">
        <v>21</v>
      </c>
      <c r="K182" s="246" t="s">
        <v>21</v>
      </c>
      <c r="L182" s="246" t="s">
        <v>21</v>
      </c>
      <c r="M182" s="73"/>
      <c r="N182" s="138">
        <f t="shared" si="9"/>
        <v>0</v>
      </c>
    </row>
    <row r="183" spans="1:14" x14ac:dyDescent="0.2">
      <c r="A183" s="246"/>
      <c r="B183" s="249"/>
      <c r="C183" s="352"/>
      <c r="D183" s="352"/>
      <c r="E183" s="246" t="s">
        <v>196</v>
      </c>
      <c r="F183" s="246">
        <v>20</v>
      </c>
      <c r="G183" s="246">
        <v>20</v>
      </c>
      <c r="H183" s="247"/>
      <c r="I183" s="246">
        <v>0.13</v>
      </c>
      <c r="J183" s="246" t="s">
        <v>21</v>
      </c>
      <c r="K183" s="246">
        <v>0.91</v>
      </c>
      <c r="L183" s="246">
        <v>4.0999999999999996</v>
      </c>
      <c r="M183" s="73"/>
      <c r="N183" s="138">
        <f t="shared" si="9"/>
        <v>0</v>
      </c>
    </row>
    <row r="184" spans="1:14" x14ac:dyDescent="0.2">
      <c r="A184" s="246"/>
      <c r="B184" s="249"/>
      <c r="C184" s="352"/>
      <c r="D184" s="352"/>
      <c r="E184" s="246" t="s">
        <v>52</v>
      </c>
      <c r="F184" s="246">
        <v>12</v>
      </c>
      <c r="G184" s="246">
        <v>10</v>
      </c>
      <c r="H184" s="247"/>
      <c r="I184" s="246">
        <v>0.17</v>
      </c>
      <c r="J184" s="246">
        <v>0.01</v>
      </c>
      <c r="K184" s="246">
        <v>0.97</v>
      </c>
      <c r="L184" s="246">
        <v>4.13</v>
      </c>
      <c r="M184" s="73">
        <v>27.74</v>
      </c>
      <c r="N184" s="138">
        <f t="shared" si="9"/>
        <v>0.33288000000000001</v>
      </c>
    </row>
    <row r="185" spans="1:14" x14ac:dyDescent="0.2">
      <c r="A185" s="246"/>
      <c r="B185" s="249"/>
      <c r="C185" s="352"/>
      <c r="D185" s="352"/>
      <c r="E185" s="246" t="s">
        <v>43</v>
      </c>
      <c r="F185" s="246">
        <v>12.5</v>
      </c>
      <c r="G185" s="246">
        <v>10</v>
      </c>
      <c r="H185" s="247"/>
      <c r="I185" s="246" t="s">
        <v>21</v>
      </c>
      <c r="J185" s="246">
        <v>4</v>
      </c>
      <c r="K185" s="246" t="s">
        <v>21</v>
      </c>
      <c r="L185" s="246">
        <v>35.96</v>
      </c>
      <c r="M185" s="73">
        <v>36.67</v>
      </c>
      <c r="N185" s="138">
        <f t="shared" si="9"/>
        <v>0.45837499999999998</v>
      </c>
    </row>
    <row r="186" spans="1:14" x14ac:dyDescent="0.2">
      <c r="A186" s="246"/>
      <c r="B186" s="249"/>
      <c r="C186" s="352"/>
      <c r="D186" s="352"/>
      <c r="E186" s="246" t="s">
        <v>51</v>
      </c>
      <c r="F186" s="246">
        <v>5</v>
      </c>
      <c r="G186" s="246">
        <v>5</v>
      </c>
      <c r="H186" s="247"/>
      <c r="I186" s="246">
        <v>1.95</v>
      </c>
      <c r="J186" s="246">
        <v>4.9000000000000004</v>
      </c>
      <c r="K186" s="246">
        <v>2.91</v>
      </c>
      <c r="L186" s="246">
        <v>8.82</v>
      </c>
      <c r="M186" s="73">
        <v>118.3</v>
      </c>
      <c r="N186" s="138">
        <f t="shared" si="9"/>
        <v>0.59150000000000003</v>
      </c>
    </row>
    <row r="187" spans="1:14" x14ac:dyDescent="0.2">
      <c r="A187" s="246"/>
      <c r="B187" s="249"/>
      <c r="C187" s="352"/>
      <c r="D187" s="352"/>
      <c r="E187" s="246" t="s">
        <v>173</v>
      </c>
      <c r="F187" s="246">
        <v>238</v>
      </c>
      <c r="G187" s="246">
        <v>237.5</v>
      </c>
      <c r="H187" s="247"/>
      <c r="I187" s="246">
        <v>10.4</v>
      </c>
      <c r="J187" s="246">
        <v>6.48</v>
      </c>
      <c r="K187" s="246" t="s">
        <v>21</v>
      </c>
      <c r="L187" s="246">
        <v>88.29</v>
      </c>
      <c r="M187" s="73"/>
      <c r="N187" s="138">
        <f t="shared" si="9"/>
        <v>0</v>
      </c>
    </row>
    <row r="188" spans="1:14" x14ac:dyDescent="0.2">
      <c r="A188" s="246"/>
      <c r="B188" s="249"/>
      <c r="C188" s="352"/>
      <c r="D188" s="352"/>
      <c r="E188" s="246" t="s">
        <v>55</v>
      </c>
      <c r="F188" s="246">
        <v>54</v>
      </c>
      <c r="G188" s="246" t="s">
        <v>113</v>
      </c>
      <c r="H188" s="247"/>
      <c r="I188" s="246">
        <v>10</v>
      </c>
      <c r="J188" s="246">
        <v>6.48</v>
      </c>
      <c r="K188" s="246" t="s">
        <v>21</v>
      </c>
      <c r="L188" s="246">
        <v>88.29</v>
      </c>
      <c r="M188" s="73">
        <v>323.91000000000003</v>
      </c>
      <c r="N188" s="138">
        <f t="shared" si="9"/>
        <v>17.491140000000001</v>
      </c>
    </row>
    <row r="189" spans="1:14" x14ac:dyDescent="0.2">
      <c r="A189" s="246"/>
      <c r="B189" s="249"/>
      <c r="C189" s="352"/>
      <c r="D189" s="352"/>
      <c r="E189" s="246"/>
      <c r="F189" s="246"/>
      <c r="G189" s="246"/>
      <c r="H189" s="247"/>
      <c r="I189" s="78">
        <f>SUM(I180:I188)</f>
        <v>25.28</v>
      </c>
      <c r="J189" s="78">
        <f t="shared" ref="J189:L189" si="15">SUM(J180:J188)</f>
        <v>22.645</v>
      </c>
      <c r="K189" s="78">
        <f t="shared" si="15"/>
        <v>17.689999999999998</v>
      </c>
      <c r="L189" s="78">
        <f t="shared" si="15"/>
        <v>292.78000000000003</v>
      </c>
      <c r="M189" s="78"/>
      <c r="N189" s="139">
        <f>SUM(N180:N188)</f>
        <v>20.563329000000003</v>
      </c>
    </row>
    <row r="190" spans="1:14" ht="12" customHeight="1" x14ac:dyDescent="0.2">
      <c r="A190" s="93" t="s">
        <v>203</v>
      </c>
      <c r="B190" s="480" t="s">
        <v>234</v>
      </c>
      <c r="C190" s="358"/>
      <c r="D190" s="358"/>
      <c r="E190" s="93" t="s">
        <v>60</v>
      </c>
      <c r="F190" s="93">
        <v>38.47</v>
      </c>
      <c r="G190" s="93">
        <v>29.47</v>
      </c>
      <c r="H190" s="93"/>
      <c r="I190" s="93">
        <v>6.32</v>
      </c>
      <c r="J190" s="93">
        <v>8.5399999999999991</v>
      </c>
      <c r="K190" s="93"/>
      <c r="L190" s="93">
        <v>90.6</v>
      </c>
      <c r="M190" s="73">
        <v>323.91000000000003</v>
      </c>
      <c r="N190" s="138">
        <f t="shared" si="9"/>
        <v>12.460817700000002</v>
      </c>
    </row>
    <row r="191" spans="1:14" x14ac:dyDescent="0.2">
      <c r="A191" s="93"/>
      <c r="B191" s="481"/>
      <c r="C191" s="359">
        <v>41</v>
      </c>
      <c r="D191" s="359">
        <v>41</v>
      </c>
      <c r="E191" s="93" t="s">
        <v>52</v>
      </c>
      <c r="F191" s="93">
        <v>0.6</v>
      </c>
      <c r="G191" s="93">
        <v>0.6</v>
      </c>
      <c r="H191" s="93"/>
      <c r="I191" s="93" t="s">
        <v>21</v>
      </c>
      <c r="J191" s="93" t="s">
        <v>21</v>
      </c>
      <c r="K191" s="93" t="s">
        <v>21</v>
      </c>
      <c r="L191" s="93">
        <v>0.21</v>
      </c>
      <c r="M191" s="73">
        <v>27.74</v>
      </c>
      <c r="N191" s="138">
        <f t="shared" si="9"/>
        <v>1.6643999999999999E-2</v>
      </c>
    </row>
    <row r="192" spans="1:14" x14ac:dyDescent="0.2">
      <c r="A192" s="93"/>
      <c r="B192" s="256"/>
      <c r="C192" s="357"/>
      <c r="D192" s="357"/>
      <c r="E192" s="93" t="s">
        <v>93</v>
      </c>
      <c r="F192" s="93">
        <v>2</v>
      </c>
      <c r="G192" s="93">
        <v>2</v>
      </c>
      <c r="H192" s="93"/>
      <c r="I192" s="93">
        <v>0.22</v>
      </c>
      <c r="J192" s="93">
        <v>0.02</v>
      </c>
      <c r="K192" s="93">
        <v>1.44</v>
      </c>
      <c r="L192" s="93">
        <v>6.62</v>
      </c>
      <c r="M192" s="73"/>
      <c r="N192" s="138">
        <f t="shared" si="9"/>
        <v>0</v>
      </c>
    </row>
    <row r="193" spans="1:14" x14ac:dyDescent="0.2">
      <c r="A193" s="93"/>
      <c r="B193" s="256"/>
      <c r="C193" s="357"/>
      <c r="D193" s="357"/>
      <c r="E193" s="93" t="s">
        <v>235</v>
      </c>
      <c r="F193" s="93">
        <v>7</v>
      </c>
      <c r="G193" s="93">
        <v>7</v>
      </c>
      <c r="H193" s="93"/>
      <c r="I193" s="93">
        <v>0.56999999999999995</v>
      </c>
      <c r="J193" s="93">
        <v>0.06</v>
      </c>
      <c r="K193" s="93">
        <v>0.47</v>
      </c>
      <c r="L193" s="93">
        <v>15.82</v>
      </c>
      <c r="M193" s="73">
        <v>46.28</v>
      </c>
      <c r="N193" s="138">
        <f t="shared" si="9"/>
        <v>0.32396000000000003</v>
      </c>
    </row>
    <row r="194" spans="1:14" x14ac:dyDescent="0.2">
      <c r="A194" s="93"/>
      <c r="B194" s="256"/>
      <c r="C194" s="357"/>
      <c r="D194" s="357"/>
      <c r="E194" s="93" t="s">
        <v>22</v>
      </c>
      <c r="F194" s="93">
        <v>0.6</v>
      </c>
      <c r="G194" s="93">
        <v>0.6</v>
      </c>
      <c r="H194" s="93"/>
      <c r="I194" s="93" t="s">
        <v>21</v>
      </c>
      <c r="J194" s="93" t="s">
        <v>21</v>
      </c>
      <c r="K194" s="93" t="s">
        <v>21</v>
      </c>
      <c r="L194" s="93" t="s">
        <v>21</v>
      </c>
      <c r="M194" s="73"/>
      <c r="N194" s="138">
        <f t="shared" si="9"/>
        <v>0</v>
      </c>
    </row>
    <row r="195" spans="1:14" x14ac:dyDescent="0.2">
      <c r="A195" s="93"/>
      <c r="B195" s="256"/>
      <c r="C195" s="357"/>
      <c r="D195" s="357"/>
      <c r="E195" s="93" t="s">
        <v>95</v>
      </c>
      <c r="F195" s="93"/>
      <c r="G195" s="93">
        <v>50</v>
      </c>
      <c r="H195" s="93"/>
      <c r="I195" s="93" t="s">
        <v>21</v>
      </c>
      <c r="J195" s="93"/>
      <c r="K195" s="93" t="s">
        <v>21</v>
      </c>
      <c r="L195" s="93" t="s">
        <v>21</v>
      </c>
      <c r="M195" s="73"/>
      <c r="N195" s="138"/>
    </row>
    <row r="196" spans="1:14" ht="22.5" x14ac:dyDescent="0.2">
      <c r="A196" s="93"/>
      <c r="B196" s="256"/>
      <c r="C196" s="357"/>
      <c r="D196" s="357"/>
      <c r="E196" s="93" t="s">
        <v>51</v>
      </c>
      <c r="F196" s="93">
        <v>2</v>
      </c>
      <c r="G196" s="93">
        <v>2</v>
      </c>
      <c r="H196" s="93"/>
      <c r="I196" s="93" t="s">
        <v>21</v>
      </c>
      <c r="J196" s="93">
        <v>1.99</v>
      </c>
      <c r="K196" s="93" t="s">
        <v>21</v>
      </c>
      <c r="L196" s="93">
        <v>17.98</v>
      </c>
      <c r="M196" s="73">
        <v>118.3</v>
      </c>
      <c r="N196" s="138">
        <f t="shared" si="9"/>
        <v>0.2366</v>
      </c>
    </row>
    <row r="197" spans="1:14" x14ac:dyDescent="0.2">
      <c r="A197" s="93"/>
      <c r="B197" s="256"/>
      <c r="C197" s="357"/>
      <c r="D197" s="357"/>
      <c r="E197" s="93"/>
      <c r="F197" s="93"/>
      <c r="G197" s="93"/>
      <c r="H197" s="93">
        <v>41</v>
      </c>
      <c r="I197" s="257">
        <v>7.11</v>
      </c>
      <c r="J197" s="257">
        <v>10.61</v>
      </c>
      <c r="K197" s="257">
        <v>1.91</v>
      </c>
      <c r="L197" s="257">
        <v>131.22999999999999</v>
      </c>
      <c r="M197" s="95"/>
      <c r="N197" s="139">
        <f>SUM(N190:N196)</f>
        <v>13.0380217</v>
      </c>
    </row>
    <row r="198" spans="1:14" x14ac:dyDescent="0.2">
      <c r="A198" s="246" t="s">
        <v>202</v>
      </c>
      <c r="B198" s="249" t="s">
        <v>118</v>
      </c>
      <c r="C198" s="352">
        <v>50</v>
      </c>
      <c r="D198" s="352">
        <v>50</v>
      </c>
      <c r="E198" s="246" t="s">
        <v>54</v>
      </c>
      <c r="F198" s="246">
        <v>50</v>
      </c>
      <c r="G198" s="246"/>
      <c r="H198" s="247"/>
      <c r="I198" s="246"/>
      <c r="J198" s="246">
        <v>0.99</v>
      </c>
      <c r="K198" s="246"/>
      <c r="L198" s="246">
        <v>8.99</v>
      </c>
      <c r="M198" s="73"/>
      <c r="N198" s="138">
        <f t="shared" si="9"/>
        <v>0</v>
      </c>
    </row>
    <row r="199" spans="1:14" x14ac:dyDescent="0.2">
      <c r="A199" s="246"/>
      <c r="B199" s="249"/>
      <c r="C199" s="352"/>
      <c r="D199" s="352"/>
      <c r="E199" s="246" t="s">
        <v>51</v>
      </c>
      <c r="F199" s="246">
        <v>1</v>
      </c>
      <c r="G199" s="246"/>
      <c r="H199" s="247"/>
      <c r="I199" s="246">
        <v>0.26</v>
      </c>
      <c r="J199" s="246">
        <v>0.02</v>
      </c>
      <c r="K199" s="246">
        <v>1.71</v>
      </c>
      <c r="L199" s="246">
        <v>8.35</v>
      </c>
      <c r="M199" s="73">
        <v>118.3</v>
      </c>
      <c r="N199" s="138">
        <f t="shared" si="9"/>
        <v>0.1183</v>
      </c>
    </row>
    <row r="200" spans="1:14" x14ac:dyDescent="0.2">
      <c r="A200" s="246"/>
      <c r="B200" s="249"/>
      <c r="C200" s="352"/>
      <c r="D200" s="352"/>
      <c r="E200" s="246" t="s">
        <v>64</v>
      </c>
      <c r="F200" s="246">
        <v>2.5</v>
      </c>
      <c r="G200" s="246"/>
      <c r="H200" s="247"/>
      <c r="I200" s="246">
        <v>0.18</v>
      </c>
      <c r="J200" s="246" t="s">
        <v>21</v>
      </c>
      <c r="K200" s="246">
        <v>0.62</v>
      </c>
      <c r="L200" s="246">
        <v>3.4</v>
      </c>
      <c r="M200" s="73">
        <v>31.32</v>
      </c>
      <c r="N200" s="138">
        <f t="shared" si="9"/>
        <v>7.8299999999999995E-2</v>
      </c>
    </row>
    <row r="201" spans="1:14" x14ac:dyDescent="0.2">
      <c r="A201" s="246"/>
      <c r="B201" s="249"/>
      <c r="C201" s="352"/>
      <c r="D201" s="352"/>
      <c r="E201" s="246" t="s">
        <v>62</v>
      </c>
      <c r="F201" s="246">
        <v>5</v>
      </c>
      <c r="G201" s="246"/>
      <c r="H201" s="247"/>
      <c r="I201" s="246">
        <v>0.05</v>
      </c>
      <c r="J201" s="246">
        <v>0</v>
      </c>
      <c r="K201" s="246">
        <v>0.28000000000000003</v>
      </c>
      <c r="L201" s="246">
        <v>1.32</v>
      </c>
      <c r="M201" s="73"/>
      <c r="N201" s="138">
        <f t="shared" si="9"/>
        <v>0</v>
      </c>
    </row>
    <row r="202" spans="1:14" x14ac:dyDescent="0.2">
      <c r="A202" s="246"/>
      <c r="B202" s="249"/>
      <c r="C202" s="352"/>
      <c r="D202" s="352"/>
      <c r="E202" s="246" t="s">
        <v>43</v>
      </c>
      <c r="F202" s="246">
        <v>5</v>
      </c>
      <c r="G202" s="246">
        <v>4</v>
      </c>
      <c r="H202" s="247"/>
      <c r="I202" s="246">
        <v>0.01</v>
      </c>
      <c r="J202" s="246" t="s">
        <v>21</v>
      </c>
      <c r="K202" s="246">
        <v>0.09</v>
      </c>
      <c r="L202" s="246">
        <v>0.41</v>
      </c>
      <c r="M202" s="73">
        <v>36.67</v>
      </c>
      <c r="N202" s="138">
        <f t="shared" si="9"/>
        <v>0.18335000000000001</v>
      </c>
    </row>
    <row r="203" spans="1:14" x14ac:dyDescent="0.2">
      <c r="A203" s="246"/>
      <c r="B203" s="249"/>
      <c r="C203" s="352"/>
      <c r="D203" s="352"/>
      <c r="E203" s="246" t="s">
        <v>52</v>
      </c>
      <c r="F203" s="246">
        <v>1.2</v>
      </c>
      <c r="G203" s="246">
        <v>1</v>
      </c>
      <c r="H203" s="247"/>
      <c r="I203" s="246" t="s">
        <v>21</v>
      </c>
      <c r="J203" s="246" t="s">
        <v>21</v>
      </c>
      <c r="K203" s="246">
        <v>0.79</v>
      </c>
      <c r="L203" s="246">
        <v>3.03</v>
      </c>
      <c r="M203" s="73">
        <v>27.74</v>
      </c>
      <c r="N203" s="138">
        <f t="shared" si="9"/>
        <v>3.3287999999999998E-2</v>
      </c>
    </row>
    <row r="204" spans="1:14" x14ac:dyDescent="0.2">
      <c r="A204" s="246"/>
      <c r="B204" s="249"/>
      <c r="C204" s="352"/>
      <c r="D204" s="352"/>
      <c r="E204" s="246" t="s">
        <v>20</v>
      </c>
      <c r="F204" s="246">
        <v>0.7</v>
      </c>
      <c r="G204" s="246"/>
      <c r="H204" s="247"/>
      <c r="I204" s="246">
        <v>0.91</v>
      </c>
      <c r="J204" s="246">
        <v>2.04</v>
      </c>
      <c r="K204" s="246">
        <v>4.0999999999999996</v>
      </c>
      <c r="L204" s="246">
        <v>27.35</v>
      </c>
      <c r="M204" s="73">
        <v>52.87</v>
      </c>
      <c r="N204" s="138">
        <f t="shared" si="9"/>
        <v>3.7008999999999993E-2</v>
      </c>
    </row>
    <row r="205" spans="1:14" x14ac:dyDescent="0.2">
      <c r="A205" s="246"/>
      <c r="B205" s="249"/>
      <c r="C205" s="352"/>
      <c r="D205" s="352"/>
      <c r="E205" s="246"/>
      <c r="F205" s="246"/>
      <c r="G205" s="246"/>
      <c r="H205" s="247">
        <v>50</v>
      </c>
      <c r="I205" s="78">
        <f>SUM(I198:I204)</f>
        <v>1.4100000000000001</v>
      </c>
      <c r="J205" s="78">
        <f t="shared" ref="J205:L205" si="16">SUM(J198:J204)</f>
        <v>3.05</v>
      </c>
      <c r="K205" s="78">
        <f t="shared" si="16"/>
        <v>7.59</v>
      </c>
      <c r="L205" s="78">
        <f t="shared" si="16"/>
        <v>52.85</v>
      </c>
      <c r="M205" s="78"/>
      <c r="N205" s="139">
        <f>SUM(N198:N204)</f>
        <v>0.45024700000000001</v>
      </c>
    </row>
    <row r="206" spans="1:14" ht="12" customHeight="1" x14ac:dyDescent="0.2">
      <c r="A206" s="489" t="s">
        <v>203</v>
      </c>
      <c r="B206" s="490" t="s">
        <v>204</v>
      </c>
      <c r="C206" s="366"/>
      <c r="D206" s="366"/>
      <c r="E206" s="254" t="s">
        <v>205</v>
      </c>
      <c r="F206" s="254">
        <v>35.700000000000003</v>
      </c>
      <c r="G206" s="254">
        <v>35.700000000000003</v>
      </c>
      <c r="H206" s="254"/>
      <c r="I206" s="254">
        <v>2.8</v>
      </c>
      <c r="J206" s="254">
        <v>0.4</v>
      </c>
      <c r="K206" s="254">
        <v>28.5</v>
      </c>
      <c r="L206" s="254">
        <v>132</v>
      </c>
      <c r="M206" s="113">
        <v>64.72</v>
      </c>
      <c r="N206" s="138">
        <f t="shared" si="9"/>
        <v>2.3105040000000003</v>
      </c>
    </row>
    <row r="207" spans="1:14" x14ac:dyDescent="0.2">
      <c r="A207" s="489"/>
      <c r="B207" s="491"/>
      <c r="C207" s="367">
        <v>180</v>
      </c>
      <c r="D207" s="367">
        <v>220</v>
      </c>
      <c r="E207" s="254" t="s">
        <v>206</v>
      </c>
      <c r="F207" s="254">
        <v>5</v>
      </c>
      <c r="G207" s="254">
        <v>5</v>
      </c>
      <c r="H207" s="254"/>
      <c r="I207" s="254"/>
      <c r="J207" s="254">
        <v>14.9</v>
      </c>
      <c r="K207" s="254"/>
      <c r="L207" s="254">
        <v>134.80000000000001</v>
      </c>
      <c r="M207" s="113">
        <v>504.7</v>
      </c>
      <c r="N207" s="138">
        <f t="shared" si="9"/>
        <v>2.5234999999999999</v>
      </c>
    </row>
    <row r="208" spans="1:14" x14ac:dyDescent="0.2">
      <c r="A208" s="489"/>
      <c r="B208" s="255"/>
      <c r="C208" s="367"/>
      <c r="D208" s="367"/>
      <c r="E208" s="254" t="s">
        <v>207</v>
      </c>
      <c r="F208" s="254">
        <v>2</v>
      </c>
      <c r="G208" s="254">
        <v>2</v>
      </c>
      <c r="H208" s="254"/>
      <c r="I208" s="254"/>
      <c r="J208" s="254"/>
      <c r="K208" s="254"/>
      <c r="L208" s="254"/>
      <c r="M208" s="113"/>
      <c r="N208" s="138">
        <f t="shared" si="9"/>
        <v>0</v>
      </c>
    </row>
    <row r="209" spans="1:14" x14ac:dyDescent="0.2">
      <c r="A209" s="489"/>
      <c r="B209" s="115"/>
      <c r="C209" s="115"/>
      <c r="D209" s="115"/>
      <c r="E209" s="254" t="s">
        <v>208</v>
      </c>
      <c r="F209" s="254"/>
      <c r="G209" s="254"/>
      <c r="H209" s="254">
        <v>200</v>
      </c>
      <c r="I209" s="116">
        <f>SUM(I206:I208)</f>
        <v>2.8</v>
      </c>
      <c r="J209" s="116">
        <f t="shared" ref="J209:L209" si="17">SUM(J206:J208)</f>
        <v>15.3</v>
      </c>
      <c r="K209" s="116">
        <f t="shared" si="17"/>
        <v>28.5</v>
      </c>
      <c r="L209" s="116">
        <f t="shared" si="17"/>
        <v>266.8</v>
      </c>
      <c r="M209" s="116"/>
      <c r="N209" s="139">
        <f>SUM(N206:N208)</f>
        <v>4.8340040000000002</v>
      </c>
    </row>
    <row r="210" spans="1:14" ht="12" customHeight="1" x14ac:dyDescent="0.2">
      <c r="A210" s="246" t="s">
        <v>180</v>
      </c>
      <c r="B210" s="484" t="s">
        <v>181</v>
      </c>
      <c r="C210" s="362"/>
      <c r="D210" s="362"/>
      <c r="E210" s="246" t="s">
        <v>45</v>
      </c>
      <c r="F210" s="246">
        <v>25</v>
      </c>
      <c r="G210" s="246">
        <v>22</v>
      </c>
      <c r="H210" s="247"/>
      <c r="I210" s="246">
        <v>0.1</v>
      </c>
      <c r="J210" s="246">
        <v>0.09</v>
      </c>
      <c r="K210" s="246">
        <v>2.2000000000000002</v>
      </c>
      <c r="L210" s="246">
        <v>9.9</v>
      </c>
      <c r="M210" s="73">
        <v>83.14</v>
      </c>
      <c r="N210" s="138">
        <f t="shared" si="9"/>
        <v>2.0785</v>
      </c>
    </row>
    <row r="211" spans="1:14" x14ac:dyDescent="0.2">
      <c r="A211" s="246"/>
      <c r="B211" s="485"/>
      <c r="C211" s="363">
        <v>200</v>
      </c>
      <c r="D211" s="363">
        <v>200</v>
      </c>
      <c r="E211" s="246" t="s">
        <v>20</v>
      </c>
      <c r="F211" s="246">
        <v>20</v>
      </c>
      <c r="G211" s="246">
        <v>20</v>
      </c>
      <c r="H211" s="247"/>
      <c r="I211" s="246"/>
      <c r="J211" s="246"/>
      <c r="K211" s="246">
        <v>19.96</v>
      </c>
      <c r="L211" s="246">
        <v>75.8</v>
      </c>
      <c r="M211" s="73">
        <v>52.87</v>
      </c>
      <c r="N211" s="138">
        <f t="shared" si="9"/>
        <v>1.0573999999999999</v>
      </c>
    </row>
    <row r="212" spans="1:14" x14ac:dyDescent="0.2">
      <c r="A212" s="246"/>
      <c r="B212" s="249"/>
      <c r="C212" s="352"/>
      <c r="D212" s="352"/>
      <c r="E212" s="246"/>
      <c r="F212" s="246"/>
      <c r="G212" s="246"/>
      <c r="H212" s="247">
        <v>200</v>
      </c>
      <c r="I212" s="78">
        <f>SUM(I210:I211)</f>
        <v>0.1</v>
      </c>
      <c r="J212" s="78">
        <f t="shared" ref="J212:L212" si="18">SUM(J210:J211)</f>
        <v>0.09</v>
      </c>
      <c r="K212" s="78">
        <f t="shared" si="18"/>
        <v>22.16</v>
      </c>
      <c r="L212" s="78">
        <f t="shared" si="18"/>
        <v>85.7</v>
      </c>
      <c r="M212" s="78"/>
      <c r="N212" s="139">
        <f>SUM(N210:N211)</f>
        <v>3.1358999999999999</v>
      </c>
    </row>
    <row r="213" spans="1:14" ht="22.5" x14ac:dyDescent="0.2">
      <c r="A213" s="246"/>
      <c r="B213" s="249" t="s">
        <v>71</v>
      </c>
      <c r="C213" s="449" t="s">
        <v>373</v>
      </c>
      <c r="D213" s="449" t="s">
        <v>374</v>
      </c>
      <c r="E213" s="84" t="s">
        <v>72</v>
      </c>
      <c r="F213" s="84">
        <v>40</v>
      </c>
      <c r="G213" s="84">
        <v>40</v>
      </c>
      <c r="H213" s="85">
        <v>40</v>
      </c>
      <c r="I213" s="246">
        <v>3.48</v>
      </c>
      <c r="J213" s="246">
        <v>0.6</v>
      </c>
      <c r="K213" s="246">
        <v>16</v>
      </c>
      <c r="L213" s="246">
        <v>83.6</v>
      </c>
      <c r="M213" s="73">
        <v>55.61</v>
      </c>
      <c r="N213" s="139">
        <f t="shared" ref="N213:N230" si="19">F213*M213/1000</f>
        <v>2.2244000000000002</v>
      </c>
    </row>
    <row r="214" spans="1:14" x14ac:dyDescent="0.2">
      <c r="A214" s="246"/>
      <c r="B214" s="249"/>
      <c r="C214" s="352"/>
      <c r="D214" s="352"/>
      <c r="E214" s="246" t="s">
        <v>73</v>
      </c>
      <c r="F214" s="246">
        <v>80</v>
      </c>
      <c r="G214" s="246">
        <v>80</v>
      </c>
      <c r="H214" s="247">
        <v>80</v>
      </c>
      <c r="I214" s="246">
        <v>5.28</v>
      </c>
      <c r="J214" s="246">
        <v>0.96</v>
      </c>
      <c r="K214" s="246">
        <v>28.24</v>
      </c>
      <c r="L214" s="246">
        <v>144.80000000000001</v>
      </c>
      <c r="M214" s="73">
        <v>46.28</v>
      </c>
      <c r="N214" s="139">
        <f t="shared" si="19"/>
        <v>3.7023999999999999</v>
      </c>
    </row>
    <row r="215" spans="1:14" x14ac:dyDescent="0.2">
      <c r="A215" s="246"/>
      <c r="B215" s="249"/>
      <c r="C215" s="352"/>
      <c r="D215" s="352"/>
      <c r="E215" s="246"/>
      <c r="F215" s="246"/>
      <c r="G215" s="246"/>
      <c r="H215" s="247"/>
      <c r="I215" s="78">
        <f>SUM(I213:I214)</f>
        <v>8.76</v>
      </c>
      <c r="J215" s="78">
        <f t="shared" ref="J215:L215" si="20">SUM(J213:J214)</f>
        <v>1.56</v>
      </c>
      <c r="K215" s="78">
        <f t="shared" si="20"/>
        <v>44.239999999999995</v>
      </c>
      <c r="L215" s="78">
        <f t="shared" si="20"/>
        <v>228.4</v>
      </c>
      <c r="M215" s="78"/>
      <c r="N215" s="138"/>
    </row>
    <row r="216" spans="1:14" ht="22.5" customHeight="1" x14ac:dyDescent="0.2">
      <c r="A216" s="540" t="s">
        <v>275</v>
      </c>
      <c r="B216" s="227" t="s">
        <v>330</v>
      </c>
      <c r="C216" s="227">
        <v>110</v>
      </c>
      <c r="D216" s="227">
        <v>110</v>
      </c>
      <c r="E216" s="228" t="s">
        <v>64</v>
      </c>
      <c r="F216" s="229">
        <v>30</v>
      </c>
      <c r="G216" s="229"/>
      <c r="H216" s="229"/>
      <c r="I216" s="226">
        <v>2</v>
      </c>
      <c r="J216" s="226">
        <v>0.20499999999999999</v>
      </c>
      <c r="K216" s="226">
        <v>12.87</v>
      </c>
      <c r="L216" s="226">
        <v>62.46</v>
      </c>
      <c r="M216" s="201">
        <v>31.32</v>
      </c>
      <c r="N216" s="236">
        <f t="shared" si="19"/>
        <v>0.93959999999999999</v>
      </c>
    </row>
    <row r="217" spans="1:14" x14ac:dyDescent="0.2">
      <c r="A217" s="541"/>
      <c r="B217" s="230"/>
      <c r="C217" s="230"/>
      <c r="D217" s="230"/>
      <c r="E217" s="228" t="s">
        <v>20</v>
      </c>
      <c r="F217" s="229">
        <v>1.5</v>
      </c>
      <c r="G217" s="229"/>
      <c r="H217" s="229"/>
      <c r="I217" s="246"/>
      <c r="J217" s="246"/>
      <c r="K217" s="246">
        <v>19.96</v>
      </c>
      <c r="L217" s="246">
        <v>75.8</v>
      </c>
      <c r="M217" s="201">
        <v>52.87</v>
      </c>
      <c r="N217" s="236">
        <f t="shared" si="19"/>
        <v>7.9304999999999987E-2</v>
      </c>
    </row>
    <row r="218" spans="1:14" x14ac:dyDescent="0.2">
      <c r="A218" s="231"/>
      <c r="B218" s="230"/>
      <c r="C218" s="230"/>
      <c r="D218" s="230"/>
      <c r="E218" s="228" t="s">
        <v>23</v>
      </c>
      <c r="F218" s="229">
        <v>5</v>
      </c>
      <c r="G218" s="229"/>
      <c r="H218" s="229"/>
      <c r="I218" s="254"/>
      <c r="J218" s="254">
        <v>14.9</v>
      </c>
      <c r="K218" s="254"/>
      <c r="L218" s="254">
        <v>134.80000000000001</v>
      </c>
      <c r="M218" s="201">
        <v>504.7</v>
      </c>
      <c r="N218" s="236">
        <f t="shared" si="19"/>
        <v>2.5234999999999999</v>
      </c>
    </row>
    <row r="219" spans="1:14" x14ac:dyDescent="0.2">
      <c r="A219" s="231"/>
      <c r="B219" s="232"/>
      <c r="C219" s="232"/>
      <c r="D219" s="232"/>
      <c r="E219" s="228" t="s">
        <v>91</v>
      </c>
      <c r="F219" s="229">
        <v>7.5</v>
      </c>
      <c r="G219" s="229">
        <v>3</v>
      </c>
      <c r="H219" s="229"/>
      <c r="I219" s="246">
        <v>0.63</v>
      </c>
      <c r="J219" s="246">
        <v>0.56999999999999995</v>
      </c>
      <c r="K219" s="246">
        <v>0.03</v>
      </c>
      <c r="L219" s="246">
        <v>0.73</v>
      </c>
      <c r="M219" s="201">
        <v>220.75</v>
      </c>
      <c r="N219" s="236">
        <f t="shared" si="19"/>
        <v>1.6556249999999999</v>
      </c>
    </row>
    <row r="220" spans="1:14" x14ac:dyDescent="0.2">
      <c r="A220" s="232"/>
      <c r="B220" s="232"/>
      <c r="C220" s="232"/>
      <c r="D220" s="232"/>
      <c r="E220" s="228" t="s">
        <v>127</v>
      </c>
      <c r="F220" s="229">
        <v>1</v>
      </c>
      <c r="G220" s="229"/>
      <c r="H220" s="229"/>
      <c r="I220" s="229" t="s">
        <v>21</v>
      </c>
      <c r="J220" s="229" t="s">
        <v>21</v>
      </c>
      <c r="K220" s="229" t="s">
        <v>21</v>
      </c>
      <c r="L220" s="229" t="s">
        <v>21</v>
      </c>
      <c r="M220" s="201"/>
      <c r="N220" s="236">
        <f t="shared" si="19"/>
        <v>0</v>
      </c>
    </row>
    <row r="221" spans="1:14" x14ac:dyDescent="0.2">
      <c r="A221" s="232"/>
      <c r="B221" s="232"/>
      <c r="C221" s="232"/>
      <c r="D221" s="232"/>
      <c r="E221" s="228" t="s">
        <v>22</v>
      </c>
      <c r="F221" s="229">
        <v>0.25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>
        <v>62.93</v>
      </c>
      <c r="M221" s="201"/>
      <c r="N221" s="236">
        <f t="shared" si="19"/>
        <v>0</v>
      </c>
    </row>
    <row r="222" spans="1:14" ht="27" customHeight="1" x14ac:dyDescent="0.2">
      <c r="A222" s="232"/>
      <c r="B222" s="232"/>
      <c r="C222" s="232"/>
      <c r="D222" s="232"/>
      <c r="E222" s="228" t="s">
        <v>211</v>
      </c>
      <c r="F222" s="229">
        <v>55</v>
      </c>
      <c r="G222" s="229"/>
      <c r="H222" s="229"/>
      <c r="I222" s="229">
        <v>1.01</v>
      </c>
      <c r="J222" s="229"/>
      <c r="K222" s="229"/>
      <c r="L222" s="229" t="s">
        <v>21</v>
      </c>
      <c r="M222" s="201"/>
      <c r="N222" s="236"/>
    </row>
    <row r="223" spans="1:14" x14ac:dyDescent="0.2">
      <c r="A223" s="232"/>
      <c r="B223" s="232"/>
      <c r="C223" s="232"/>
      <c r="D223" s="232"/>
      <c r="E223" s="228" t="s">
        <v>131</v>
      </c>
      <c r="F223" s="229">
        <v>75</v>
      </c>
      <c r="G223" s="229"/>
      <c r="H223" s="229"/>
      <c r="I223" s="229" t="s">
        <v>21</v>
      </c>
      <c r="J223" s="229" t="s">
        <v>21</v>
      </c>
      <c r="K223" s="229" t="s">
        <v>21</v>
      </c>
      <c r="L223" s="229" t="s">
        <v>21</v>
      </c>
      <c r="M223" s="201"/>
      <c r="N223" s="236"/>
    </row>
    <row r="224" spans="1:14" x14ac:dyDescent="0.2">
      <c r="A224" s="232"/>
      <c r="B224" s="232"/>
      <c r="C224" s="232"/>
      <c r="D224" s="232"/>
      <c r="E224" s="228" t="s">
        <v>79</v>
      </c>
      <c r="F224" s="229">
        <v>1</v>
      </c>
      <c r="G224" s="229">
        <v>1</v>
      </c>
      <c r="H224" s="229"/>
      <c r="I224" s="246">
        <v>0.63</v>
      </c>
      <c r="J224" s="246">
        <v>0.56999999999999995</v>
      </c>
      <c r="K224" s="246">
        <v>0.03</v>
      </c>
      <c r="L224" s="246">
        <v>0.73</v>
      </c>
      <c r="M224" s="201">
        <v>220.75</v>
      </c>
      <c r="N224" s="236">
        <f t="shared" si="19"/>
        <v>0.22075</v>
      </c>
    </row>
    <row r="225" spans="1:14" ht="15" customHeight="1" x14ac:dyDescent="0.2">
      <c r="A225" s="232"/>
      <c r="B225" s="232"/>
      <c r="C225" s="232"/>
      <c r="D225" s="232"/>
      <c r="E225" s="228" t="s">
        <v>331</v>
      </c>
      <c r="F225" s="229">
        <v>0.7</v>
      </c>
      <c r="G225" s="229"/>
      <c r="H225" s="229"/>
      <c r="I225" s="254"/>
      <c r="J225" s="254">
        <v>14.9</v>
      </c>
      <c r="K225" s="254"/>
      <c r="L225" s="254">
        <v>134.80000000000001</v>
      </c>
      <c r="M225" s="201">
        <v>118.3</v>
      </c>
      <c r="N225" s="236">
        <f t="shared" si="19"/>
        <v>8.2809999999999995E-2</v>
      </c>
    </row>
    <row r="226" spans="1:14" x14ac:dyDescent="0.2">
      <c r="A226" s="232"/>
      <c r="B226" s="232"/>
      <c r="C226" s="232"/>
      <c r="D226" s="232"/>
      <c r="E226" s="228" t="s">
        <v>50</v>
      </c>
      <c r="F226" s="229">
        <v>108</v>
      </c>
      <c r="G226" s="229"/>
      <c r="H226" s="229"/>
      <c r="I226" s="229">
        <v>1.28</v>
      </c>
      <c r="J226" s="229">
        <v>0.26</v>
      </c>
      <c r="K226" s="229">
        <v>10.43</v>
      </c>
      <c r="L226" s="229">
        <v>375.43</v>
      </c>
      <c r="M226" s="201">
        <v>30.16</v>
      </c>
      <c r="N226" s="236">
        <f t="shared" si="19"/>
        <v>3.2572800000000002</v>
      </c>
    </row>
    <row r="227" spans="1:14" x14ac:dyDescent="0.2">
      <c r="A227" s="232"/>
      <c r="B227" s="232"/>
      <c r="C227" s="232"/>
      <c r="D227" s="232"/>
      <c r="E227" s="228" t="s">
        <v>91</v>
      </c>
      <c r="F227" s="229">
        <v>10.5</v>
      </c>
      <c r="G227" s="229" t="s">
        <v>332</v>
      </c>
      <c r="H227" s="229"/>
      <c r="I227" s="229">
        <v>1.59</v>
      </c>
      <c r="J227" s="229">
        <v>1.28</v>
      </c>
      <c r="K227" s="229">
        <v>7.5999999999999998E-2</v>
      </c>
      <c r="L227" s="233">
        <v>17.07</v>
      </c>
      <c r="M227" s="201">
        <v>220.75</v>
      </c>
      <c r="N227" s="236">
        <f t="shared" si="19"/>
        <v>2.3178749999999999</v>
      </c>
    </row>
    <row r="228" spans="1:14" x14ac:dyDescent="0.2">
      <c r="A228" s="232"/>
      <c r="B228" s="232"/>
      <c r="C228" s="232"/>
      <c r="D228" s="232"/>
      <c r="E228" s="228" t="s">
        <v>23</v>
      </c>
      <c r="F228" s="229">
        <v>7.5</v>
      </c>
      <c r="G228" s="229"/>
      <c r="H228" s="229"/>
      <c r="I228" s="229">
        <v>0.06</v>
      </c>
      <c r="J228" s="229">
        <v>5.43</v>
      </c>
      <c r="K228" s="229">
        <v>0.06</v>
      </c>
      <c r="L228" s="233">
        <v>49.8</v>
      </c>
      <c r="M228" s="201">
        <v>504.7</v>
      </c>
      <c r="N228" s="236">
        <f t="shared" si="19"/>
        <v>3.78525</v>
      </c>
    </row>
    <row r="229" spans="1:14" x14ac:dyDescent="0.2">
      <c r="A229" s="232"/>
      <c r="B229" s="232"/>
      <c r="C229" s="232"/>
      <c r="D229" s="232"/>
      <c r="E229" s="228" t="s">
        <v>34</v>
      </c>
      <c r="F229" s="234"/>
      <c r="G229" s="234"/>
      <c r="H229" s="234">
        <v>110</v>
      </c>
      <c r="I229" s="235">
        <f t="shared" ref="I229:L229" si="21">SUM(I216:I228)</f>
        <v>7.1999999999999993</v>
      </c>
      <c r="J229" s="235">
        <f t="shared" si="21"/>
        <v>38.115000000000002</v>
      </c>
      <c r="K229" s="235">
        <f t="shared" si="21"/>
        <v>43.456000000000003</v>
      </c>
      <c r="L229" s="235">
        <f t="shared" si="21"/>
        <v>914.55000000000007</v>
      </c>
      <c r="M229" s="235"/>
      <c r="N229" s="237">
        <f>SUM(N224:N228)</f>
        <v>9.6639649999999993</v>
      </c>
    </row>
    <row r="230" spans="1:14" x14ac:dyDescent="0.2">
      <c r="A230" s="246"/>
      <c r="B230" s="465" t="s">
        <v>445</v>
      </c>
      <c r="C230" s="352">
        <v>100</v>
      </c>
      <c r="D230" s="352">
        <v>100</v>
      </c>
      <c r="E230" s="246" t="s">
        <v>324</v>
      </c>
      <c r="F230" s="246">
        <v>100</v>
      </c>
      <c r="G230" s="246">
        <v>100</v>
      </c>
      <c r="H230" s="247"/>
      <c r="I230" s="78">
        <v>0.2</v>
      </c>
      <c r="J230" s="78">
        <v>5.4</v>
      </c>
      <c r="K230" s="78">
        <v>32</v>
      </c>
      <c r="L230" s="78">
        <v>144</v>
      </c>
      <c r="M230" s="73">
        <v>78.930000000000007</v>
      </c>
      <c r="N230" s="237">
        <f t="shared" si="19"/>
        <v>7.8930000000000007</v>
      </c>
    </row>
    <row r="231" spans="1:14" ht="12" customHeight="1" x14ac:dyDescent="0.2">
      <c r="A231" s="486" t="s">
        <v>132</v>
      </c>
      <c r="B231" s="475"/>
      <c r="C231" s="353"/>
      <c r="D231" s="353"/>
      <c r="E231" s="78"/>
      <c r="F231" s="78"/>
      <c r="G231" s="78"/>
      <c r="H231" s="258"/>
      <c r="I231" s="89">
        <f>I179+I189+I197+I205+I209+I212+I215+I229+I230</f>
        <v>55.430000000000007</v>
      </c>
      <c r="J231" s="89">
        <f t="shared" ref="J231:L231" si="22">J179+J189+J197+J205+J209+J212+J215+J229+J230</f>
        <v>102.042</v>
      </c>
      <c r="K231" s="89">
        <f t="shared" si="22"/>
        <v>237.55599999999998</v>
      </c>
      <c r="L231" s="89">
        <f t="shared" si="22"/>
        <v>2223.5700000000002</v>
      </c>
      <c r="M231" s="78"/>
      <c r="N231" s="237">
        <f>N230+N229+N214+N213+N212+N209+N205+N197+N189+N179</f>
        <v>71.082616699999988</v>
      </c>
    </row>
    <row r="232" spans="1:14" ht="12" customHeight="1" x14ac:dyDescent="0.2">
      <c r="A232" s="486" t="s">
        <v>84</v>
      </c>
      <c r="B232" s="475"/>
      <c r="C232" s="353"/>
      <c r="D232" s="353"/>
      <c r="E232" s="78"/>
      <c r="F232" s="78"/>
      <c r="G232" s="78"/>
      <c r="H232" s="257"/>
      <c r="I232" s="257">
        <f>I168+I231</f>
        <v>76.940000000000012</v>
      </c>
      <c r="J232" s="257">
        <f>J168+J231</f>
        <v>125.071</v>
      </c>
      <c r="K232" s="257">
        <f>K168+K231</f>
        <v>361.00599999999997</v>
      </c>
      <c r="L232" s="257">
        <f>L168+L231</f>
        <v>3024.6800000000003</v>
      </c>
      <c r="M232" s="257"/>
      <c r="N232" s="237">
        <f>N231+N168</f>
        <v>124.29921169999999</v>
      </c>
    </row>
    <row r="233" spans="1:14" ht="36" x14ac:dyDescent="0.2">
      <c r="A233" s="6" t="s">
        <v>1</v>
      </c>
      <c r="B233" s="3" t="s">
        <v>2</v>
      </c>
      <c r="C233" s="391"/>
      <c r="D233" s="391"/>
      <c r="E233" s="6" t="s">
        <v>3</v>
      </c>
      <c r="F233" s="6" t="s">
        <v>4</v>
      </c>
      <c r="G233" s="6" t="s">
        <v>5</v>
      </c>
      <c r="H233" s="6" t="s">
        <v>6</v>
      </c>
      <c r="I233" s="6" t="s">
        <v>7</v>
      </c>
      <c r="J233" s="6" t="s">
        <v>8</v>
      </c>
      <c r="K233" s="6" t="s">
        <v>9</v>
      </c>
      <c r="L233" s="6" t="s">
        <v>10</v>
      </c>
      <c r="M233" s="8" t="s">
        <v>11</v>
      </c>
      <c r="N233" s="9" t="s">
        <v>12</v>
      </c>
    </row>
    <row r="234" spans="1:14" ht="15" customHeight="1" x14ac:dyDescent="0.2">
      <c r="A234" s="522" t="s">
        <v>320</v>
      </c>
      <c r="B234" s="523"/>
      <c r="C234" s="392"/>
      <c r="D234" s="392"/>
      <c r="E234" s="10"/>
      <c r="F234" s="10"/>
      <c r="G234" s="10"/>
      <c r="H234" s="10"/>
      <c r="I234" s="10"/>
      <c r="J234" s="10"/>
      <c r="K234" s="10"/>
      <c r="L234" s="10"/>
      <c r="M234" s="8"/>
      <c r="N234" s="8"/>
    </row>
    <row r="235" spans="1:14" x14ac:dyDescent="0.2">
      <c r="A235" s="12" t="s">
        <v>14</v>
      </c>
      <c r="B235" s="10"/>
      <c r="C235" s="368"/>
      <c r="D235" s="368"/>
      <c r="E235" s="12"/>
      <c r="F235" s="12"/>
      <c r="G235" s="12"/>
      <c r="H235" s="10"/>
      <c r="I235" s="12"/>
      <c r="J235" s="12"/>
      <c r="K235" s="12"/>
      <c r="L235" s="12"/>
      <c r="M235" s="63"/>
      <c r="N235" s="8"/>
    </row>
    <row r="236" spans="1:14" x14ac:dyDescent="0.2">
      <c r="B236" s="526" t="s">
        <v>86</v>
      </c>
      <c r="C236" s="395"/>
      <c r="D236" s="395"/>
      <c r="E236" s="12" t="s">
        <v>87</v>
      </c>
      <c r="F236" s="12">
        <v>48</v>
      </c>
      <c r="G236" s="12">
        <v>47.52</v>
      </c>
      <c r="H236" s="10"/>
      <c r="I236" s="12">
        <v>3.36</v>
      </c>
      <c r="J236" s="12">
        <v>0.56999999999999995</v>
      </c>
      <c r="K236" s="12">
        <v>30.36</v>
      </c>
      <c r="L236" s="12">
        <v>156.80000000000001</v>
      </c>
      <c r="M236" s="63">
        <v>64.72</v>
      </c>
      <c r="N236" s="8">
        <v>2.1120000000000001</v>
      </c>
    </row>
    <row r="237" spans="1:14" x14ac:dyDescent="0.2">
      <c r="A237" s="12" t="s">
        <v>88</v>
      </c>
      <c r="B237" s="527"/>
      <c r="C237" s="396"/>
      <c r="D237" s="396"/>
      <c r="E237" s="12" t="s">
        <v>89</v>
      </c>
      <c r="F237" s="12">
        <v>40.5</v>
      </c>
      <c r="G237" s="12">
        <v>40</v>
      </c>
      <c r="H237" s="10"/>
      <c r="I237" s="12">
        <v>6.76</v>
      </c>
      <c r="J237" s="12">
        <v>3.75</v>
      </c>
      <c r="K237" s="12">
        <v>0.81</v>
      </c>
      <c r="L237" s="12">
        <v>64.400000000000006</v>
      </c>
      <c r="M237" s="63">
        <v>321.70999999999998</v>
      </c>
      <c r="N237" s="8">
        <v>7.4924999999999997</v>
      </c>
    </row>
    <row r="238" spans="1:14" x14ac:dyDescent="0.2">
      <c r="A238" s="12" t="s">
        <v>90</v>
      </c>
      <c r="B238" s="527"/>
      <c r="C238" s="396">
        <v>180</v>
      </c>
      <c r="D238" s="396">
        <v>220</v>
      </c>
      <c r="E238" s="12" t="s">
        <v>91</v>
      </c>
      <c r="F238" s="12">
        <v>10</v>
      </c>
      <c r="G238" s="12">
        <v>10</v>
      </c>
      <c r="H238" s="10"/>
      <c r="I238" s="12">
        <v>1.27</v>
      </c>
      <c r="J238" s="12">
        <v>1.1499999999999999</v>
      </c>
      <c r="K238" s="12">
        <v>7.0000000000000007E-2</v>
      </c>
      <c r="L238" s="12">
        <v>15.7</v>
      </c>
      <c r="M238" s="63">
        <v>220.75</v>
      </c>
      <c r="N238" s="8">
        <v>1.2222</v>
      </c>
    </row>
    <row r="239" spans="1:14" x14ac:dyDescent="0.2">
      <c r="A239" s="12"/>
      <c r="B239" s="25"/>
      <c r="C239" s="25"/>
      <c r="D239" s="25"/>
      <c r="E239" s="12" t="s">
        <v>20</v>
      </c>
      <c r="F239" s="12">
        <v>15</v>
      </c>
      <c r="G239" s="12">
        <v>15</v>
      </c>
      <c r="H239" s="10"/>
      <c r="I239" s="12" t="s">
        <v>21</v>
      </c>
      <c r="J239" s="12" t="s">
        <v>21</v>
      </c>
      <c r="K239" s="12">
        <v>14.97</v>
      </c>
      <c r="L239" s="12">
        <v>56.85</v>
      </c>
      <c r="M239" s="63">
        <v>52.87</v>
      </c>
      <c r="N239" s="8">
        <v>0.81</v>
      </c>
    </row>
    <row r="240" spans="1:14" x14ac:dyDescent="0.2">
      <c r="A240" s="12"/>
      <c r="B240" s="10"/>
      <c r="C240" s="368"/>
      <c r="D240" s="368"/>
      <c r="E240" s="12" t="s">
        <v>92</v>
      </c>
      <c r="F240" s="12">
        <v>20.5</v>
      </c>
      <c r="G240" s="12">
        <v>20</v>
      </c>
      <c r="H240" s="10"/>
      <c r="I240" s="12">
        <v>3.8</v>
      </c>
      <c r="J240" s="12" t="s">
        <v>21</v>
      </c>
      <c r="K240" s="12">
        <v>13.24</v>
      </c>
      <c r="L240" s="12">
        <v>52.4</v>
      </c>
      <c r="M240" s="63"/>
      <c r="N240" s="8">
        <v>2.665</v>
      </c>
    </row>
    <row r="241" spans="1:14" x14ac:dyDescent="0.2">
      <c r="A241" s="12"/>
      <c r="B241" s="10"/>
      <c r="C241" s="368"/>
      <c r="D241" s="368"/>
      <c r="E241" s="12" t="s">
        <v>23</v>
      </c>
      <c r="F241" s="12">
        <v>5</v>
      </c>
      <c r="G241" s="12">
        <v>5</v>
      </c>
      <c r="H241" s="10"/>
      <c r="I241" s="12">
        <v>0.04</v>
      </c>
      <c r="J241" s="12">
        <v>3.63</v>
      </c>
      <c r="K241" s="12">
        <v>0.28000000000000003</v>
      </c>
      <c r="L241" s="12">
        <v>33.049999999999997</v>
      </c>
      <c r="M241" s="63">
        <v>504.7</v>
      </c>
      <c r="N241" s="8">
        <v>1.3</v>
      </c>
    </row>
    <row r="242" spans="1:14" x14ac:dyDescent="0.2">
      <c r="A242" s="12"/>
      <c r="B242" s="10"/>
      <c r="C242" s="368"/>
      <c r="D242" s="368"/>
      <c r="E242" s="12" t="s">
        <v>93</v>
      </c>
      <c r="F242" s="12">
        <v>5</v>
      </c>
      <c r="G242" s="12">
        <v>5</v>
      </c>
      <c r="H242" s="10"/>
      <c r="I242" s="12">
        <v>0.43</v>
      </c>
      <c r="J242" s="12">
        <v>0.03</v>
      </c>
      <c r="K242" s="12">
        <v>1.19</v>
      </c>
      <c r="L242" s="12">
        <v>10.45</v>
      </c>
      <c r="M242" s="63"/>
      <c r="N242" s="8">
        <v>0.16664999999999996</v>
      </c>
    </row>
    <row r="243" spans="1:14" x14ac:dyDescent="0.2">
      <c r="A243" s="12"/>
      <c r="B243" s="10"/>
      <c r="C243" s="368"/>
      <c r="D243" s="368"/>
      <c r="E243" s="12" t="s">
        <v>94</v>
      </c>
      <c r="F243" s="12">
        <v>5</v>
      </c>
      <c r="G243" s="12">
        <v>5</v>
      </c>
      <c r="H243" s="10"/>
      <c r="I243" s="12">
        <v>0.14000000000000001</v>
      </c>
      <c r="J243" s="12">
        <v>1</v>
      </c>
      <c r="K243" s="12">
        <v>0.16</v>
      </c>
      <c r="L243" s="12">
        <v>10.3</v>
      </c>
      <c r="M243" s="63">
        <v>171.79</v>
      </c>
      <c r="N243" s="8">
        <v>0.56999999999999995</v>
      </c>
    </row>
    <row r="244" spans="1:14" x14ac:dyDescent="0.2">
      <c r="A244" s="12"/>
      <c r="B244" s="10"/>
      <c r="C244" s="368"/>
      <c r="D244" s="368"/>
      <c r="E244" s="12" t="s">
        <v>95</v>
      </c>
      <c r="F244" s="12"/>
      <c r="G244" s="12">
        <v>225</v>
      </c>
      <c r="H244" s="10"/>
      <c r="I244" s="12" t="s">
        <v>21</v>
      </c>
      <c r="J244" s="12" t="s">
        <v>21</v>
      </c>
      <c r="K244" s="12" t="s">
        <v>21</v>
      </c>
      <c r="L244" s="12" t="s">
        <v>21</v>
      </c>
      <c r="M244" s="63"/>
      <c r="N244" s="8">
        <v>0</v>
      </c>
    </row>
    <row r="245" spans="1:14" x14ac:dyDescent="0.2">
      <c r="A245" s="12"/>
      <c r="B245" s="10"/>
      <c r="C245" s="368"/>
      <c r="D245" s="368"/>
      <c r="E245" s="12" t="s">
        <v>96</v>
      </c>
      <c r="F245" s="12"/>
      <c r="G245" s="12">
        <v>200</v>
      </c>
      <c r="H245" s="10"/>
      <c r="I245" s="12" t="s">
        <v>21</v>
      </c>
      <c r="J245" s="12" t="s">
        <v>21</v>
      </c>
      <c r="K245" s="12" t="s">
        <v>21</v>
      </c>
      <c r="L245" s="12" t="s">
        <v>21</v>
      </c>
      <c r="M245" s="63"/>
      <c r="N245" s="8">
        <v>0</v>
      </c>
    </row>
    <row r="246" spans="1:14" x14ac:dyDescent="0.2">
      <c r="A246" s="12"/>
      <c r="B246" s="10"/>
      <c r="C246" s="368"/>
      <c r="D246" s="368"/>
      <c r="E246" s="12" t="s">
        <v>23</v>
      </c>
      <c r="F246" s="12">
        <v>10</v>
      </c>
      <c r="G246" s="12">
        <v>10</v>
      </c>
      <c r="H246" s="10"/>
      <c r="I246" s="12">
        <v>0.08</v>
      </c>
      <c r="J246" s="12">
        <v>7.25</v>
      </c>
      <c r="K246" s="12">
        <v>0.26</v>
      </c>
      <c r="L246" s="12">
        <v>66.099999999999994</v>
      </c>
      <c r="M246" s="63">
        <v>504.7</v>
      </c>
      <c r="N246" s="8">
        <v>2.6</v>
      </c>
    </row>
    <row r="247" spans="1:14" ht="24" x14ac:dyDescent="0.2">
      <c r="A247" s="12"/>
      <c r="B247" s="10"/>
      <c r="C247" s="368"/>
      <c r="D247" s="368"/>
      <c r="E247" s="12"/>
      <c r="F247" s="12"/>
      <c r="G247" s="12"/>
      <c r="H247" s="10" t="s">
        <v>97</v>
      </c>
      <c r="I247" s="14">
        <v>15.879999999999997</v>
      </c>
      <c r="J247" s="14">
        <v>17.380000000000003</v>
      </c>
      <c r="K247" s="14">
        <v>61.339999999999996</v>
      </c>
      <c r="L247" s="14">
        <v>466.04999999999995</v>
      </c>
      <c r="M247" s="8"/>
      <c r="N247" s="15">
        <v>18.938350000000003</v>
      </c>
    </row>
    <row r="248" spans="1:14" ht="24" x14ac:dyDescent="0.2">
      <c r="A248" s="12" t="s">
        <v>98</v>
      </c>
      <c r="B248" s="492" t="s">
        <v>99</v>
      </c>
      <c r="C248" s="368"/>
      <c r="D248" s="368"/>
      <c r="E248" s="26" t="s">
        <v>100</v>
      </c>
      <c r="F248" s="26">
        <v>6</v>
      </c>
      <c r="G248" s="26"/>
      <c r="H248" s="26"/>
      <c r="I248" s="26">
        <v>0.9</v>
      </c>
      <c r="J248" s="26">
        <v>0.21</v>
      </c>
      <c r="K248" s="26"/>
      <c r="L248" s="26"/>
      <c r="M248" s="8">
        <v>430.63</v>
      </c>
      <c r="N248" s="8">
        <v>2.1</v>
      </c>
    </row>
    <row r="249" spans="1:14" x14ac:dyDescent="0.2">
      <c r="A249" s="12"/>
      <c r="B249" s="492"/>
      <c r="C249" s="368">
        <v>200</v>
      </c>
      <c r="D249" s="368">
        <v>200</v>
      </c>
      <c r="E249" s="26" t="s">
        <v>20</v>
      </c>
      <c r="F249" s="26">
        <v>18</v>
      </c>
      <c r="G249" s="26"/>
      <c r="H249" s="26"/>
      <c r="I249" s="26"/>
      <c r="J249" s="26" t="s">
        <v>21</v>
      </c>
      <c r="K249" s="26">
        <v>17.96</v>
      </c>
      <c r="L249" s="26">
        <v>68.22</v>
      </c>
      <c r="M249" s="8">
        <v>52.87</v>
      </c>
      <c r="N249" s="8">
        <v>0.97199999999999998</v>
      </c>
    </row>
    <row r="250" spans="1:14" x14ac:dyDescent="0.2">
      <c r="A250" s="12"/>
      <c r="B250" s="492"/>
      <c r="C250" s="368"/>
      <c r="D250" s="368"/>
      <c r="E250" s="26" t="s">
        <v>101</v>
      </c>
      <c r="F250" s="26">
        <v>110</v>
      </c>
      <c r="G250" s="26"/>
      <c r="H250" s="26"/>
      <c r="I250" s="26">
        <v>3.08</v>
      </c>
      <c r="J250" s="26">
        <v>3.52</v>
      </c>
      <c r="K250" s="26">
        <v>2.35</v>
      </c>
      <c r="L250" s="26">
        <v>63.8</v>
      </c>
      <c r="M250" s="8">
        <v>51.71</v>
      </c>
      <c r="N250" s="8">
        <v>4.1304999999999996</v>
      </c>
    </row>
    <row r="251" spans="1:14" x14ac:dyDescent="0.2">
      <c r="A251" s="12"/>
      <c r="B251" s="10"/>
      <c r="C251" s="368"/>
      <c r="D251" s="368"/>
      <c r="E251" s="26"/>
      <c r="F251" s="26"/>
      <c r="G251" s="26"/>
      <c r="H251" s="26">
        <v>200</v>
      </c>
      <c r="I251" s="27">
        <v>3.98</v>
      </c>
      <c r="J251" s="27">
        <v>3.73</v>
      </c>
      <c r="K251" s="27">
        <v>20.310000000000002</v>
      </c>
      <c r="L251" s="27">
        <v>132.01999999999998</v>
      </c>
      <c r="M251" s="64"/>
      <c r="N251" s="28">
        <v>7.2024999999999997</v>
      </c>
    </row>
    <row r="252" spans="1:14" x14ac:dyDescent="0.2">
      <c r="A252" s="12"/>
      <c r="B252" s="492" t="s">
        <v>30</v>
      </c>
      <c r="C252" s="368">
        <v>70</v>
      </c>
      <c r="D252" s="368">
        <v>90</v>
      </c>
      <c r="E252" s="12" t="s">
        <v>31</v>
      </c>
      <c r="F252" s="12">
        <v>80</v>
      </c>
      <c r="G252" s="12">
        <v>80</v>
      </c>
      <c r="H252" s="10"/>
      <c r="I252" s="12">
        <v>6.96</v>
      </c>
      <c r="J252" s="12">
        <v>1.2</v>
      </c>
      <c r="K252" s="12">
        <v>32.96</v>
      </c>
      <c r="L252" s="12">
        <v>181</v>
      </c>
      <c r="M252" s="63">
        <v>55.61</v>
      </c>
      <c r="N252" s="8">
        <v>2.5215999999999998</v>
      </c>
    </row>
    <row r="253" spans="1:14" x14ac:dyDescent="0.2">
      <c r="A253" s="12"/>
      <c r="B253" s="492"/>
      <c r="C253" s="368">
        <v>10</v>
      </c>
      <c r="D253" s="368">
        <v>10</v>
      </c>
      <c r="E253" s="12" t="s">
        <v>32</v>
      </c>
      <c r="F253" s="12">
        <v>10</v>
      </c>
      <c r="G253" s="12"/>
      <c r="H253" s="10"/>
      <c r="I253" s="12">
        <v>2.68</v>
      </c>
      <c r="J253" s="12">
        <v>2.57</v>
      </c>
      <c r="K253" s="12" t="s">
        <v>21</v>
      </c>
      <c r="L253" s="12">
        <v>33.79</v>
      </c>
      <c r="M253" s="63">
        <v>523.4</v>
      </c>
      <c r="N253" s="8">
        <v>3.165</v>
      </c>
    </row>
    <row r="254" spans="1:14" x14ac:dyDescent="0.2">
      <c r="A254" s="12"/>
      <c r="B254" s="10"/>
      <c r="C254" s="368">
        <v>10</v>
      </c>
      <c r="D254" s="368">
        <v>10</v>
      </c>
      <c r="E254" s="12" t="s">
        <v>33</v>
      </c>
      <c r="F254" s="12">
        <v>10</v>
      </c>
      <c r="G254" s="12"/>
      <c r="H254" s="10"/>
      <c r="I254" s="12">
        <v>0.08</v>
      </c>
      <c r="J254" s="12">
        <v>7.25</v>
      </c>
      <c r="K254" s="12">
        <v>0.26</v>
      </c>
      <c r="L254" s="12">
        <v>66.099999999999994</v>
      </c>
      <c r="M254" s="63">
        <v>504.7</v>
      </c>
      <c r="N254" s="8">
        <v>2.6</v>
      </c>
    </row>
    <row r="255" spans="1:14" ht="24" x14ac:dyDescent="0.2">
      <c r="A255" s="12"/>
      <c r="B255" s="10"/>
      <c r="C255" s="368"/>
      <c r="D255" s="368"/>
      <c r="E255" s="12"/>
      <c r="F255" s="12"/>
      <c r="G255" s="12"/>
      <c r="H255" s="10" t="s">
        <v>35</v>
      </c>
      <c r="I255" s="14">
        <v>9.7200000000000006</v>
      </c>
      <c r="J255" s="14">
        <v>11.02</v>
      </c>
      <c r="K255" s="14">
        <v>33.22</v>
      </c>
      <c r="L255" s="14">
        <v>280.89</v>
      </c>
      <c r="M255" s="8"/>
      <c r="N255" s="15">
        <v>8.2866</v>
      </c>
    </row>
    <row r="256" spans="1:14" x14ac:dyDescent="0.2">
      <c r="A256" s="12" t="s">
        <v>38</v>
      </c>
      <c r="B256" s="455" t="s">
        <v>430</v>
      </c>
      <c r="C256" s="368">
        <v>200</v>
      </c>
      <c r="D256" s="368">
        <v>200</v>
      </c>
      <c r="E256" s="459" t="s">
        <v>430</v>
      </c>
      <c r="F256" s="12">
        <v>200</v>
      </c>
      <c r="G256" s="12">
        <v>200</v>
      </c>
      <c r="H256" s="10">
        <v>200</v>
      </c>
      <c r="I256" s="14">
        <v>1</v>
      </c>
      <c r="J256" s="14">
        <v>0.1</v>
      </c>
      <c r="K256" s="14">
        <v>18.2</v>
      </c>
      <c r="L256" s="14">
        <v>98.2</v>
      </c>
      <c r="M256" s="65">
        <v>65.86</v>
      </c>
      <c r="N256" s="15">
        <v>18</v>
      </c>
    </row>
    <row r="257" spans="1:14" x14ac:dyDescent="0.2">
      <c r="A257" s="11"/>
      <c r="B257" s="29"/>
      <c r="C257" s="29"/>
      <c r="D257" s="29"/>
      <c r="E257" s="12"/>
      <c r="F257" s="12"/>
      <c r="G257" s="12"/>
      <c r="H257" s="10"/>
      <c r="I257" s="14"/>
      <c r="J257" s="14"/>
      <c r="K257" s="14"/>
      <c r="L257" s="14"/>
      <c r="M257" s="65"/>
      <c r="N257" s="15"/>
    </row>
    <row r="258" spans="1:14" x14ac:dyDescent="0.2">
      <c r="A258" s="11"/>
      <c r="B258" s="29" t="s">
        <v>102</v>
      </c>
      <c r="C258" s="29">
        <v>120</v>
      </c>
      <c r="D258" s="29">
        <v>120</v>
      </c>
      <c r="E258" s="12" t="s">
        <v>45</v>
      </c>
      <c r="F258" s="12">
        <v>120</v>
      </c>
      <c r="G258" s="12">
        <v>120</v>
      </c>
      <c r="H258" s="10">
        <v>120</v>
      </c>
      <c r="I258" s="14">
        <v>0.48</v>
      </c>
      <c r="J258" s="14">
        <v>0.42</v>
      </c>
      <c r="K258" s="14">
        <v>10.98</v>
      </c>
      <c r="L258" s="14">
        <v>47.52</v>
      </c>
      <c r="M258" s="65">
        <v>83.14</v>
      </c>
      <c r="N258" s="15">
        <v>11.88</v>
      </c>
    </row>
    <row r="259" spans="1:14" x14ac:dyDescent="0.2">
      <c r="A259" s="11"/>
      <c r="B259" s="29"/>
      <c r="C259" s="29"/>
      <c r="D259" s="29"/>
      <c r="E259" s="12"/>
      <c r="F259" s="12"/>
      <c r="G259" s="12"/>
      <c r="H259" s="10"/>
      <c r="I259" s="14"/>
      <c r="J259" s="14"/>
      <c r="K259" s="14"/>
      <c r="L259" s="14"/>
      <c r="M259" s="65"/>
      <c r="N259" s="15"/>
    </row>
    <row r="260" spans="1:14" x14ac:dyDescent="0.2">
      <c r="A260" s="522" t="s">
        <v>39</v>
      </c>
      <c r="B260" s="523"/>
      <c r="C260" s="392"/>
      <c r="D260" s="392"/>
      <c r="E260" s="12"/>
      <c r="F260" s="12"/>
      <c r="G260" s="12"/>
      <c r="H260" s="10"/>
      <c r="I260" s="14">
        <v>31.06</v>
      </c>
      <c r="J260" s="14">
        <v>32.650000000000006</v>
      </c>
      <c r="K260" s="14">
        <v>144.04999999999998</v>
      </c>
      <c r="L260" s="14">
        <v>1024.68</v>
      </c>
      <c r="M260" s="15"/>
      <c r="N260" s="15">
        <v>64.307450000000003</v>
      </c>
    </row>
    <row r="261" spans="1:14" x14ac:dyDescent="0.2">
      <c r="A261" s="12" t="s">
        <v>40</v>
      </c>
      <c r="B261" s="10"/>
      <c r="C261" s="368"/>
      <c r="D261" s="368"/>
      <c r="E261" s="12"/>
      <c r="F261" s="12"/>
      <c r="G261" s="12"/>
      <c r="H261" s="10"/>
      <c r="I261" s="12"/>
      <c r="J261" s="12"/>
      <c r="K261" s="12"/>
      <c r="L261" s="12"/>
      <c r="M261" s="63"/>
      <c r="N261" s="8">
        <v>0</v>
      </c>
    </row>
    <row r="262" spans="1:14" x14ac:dyDescent="0.2">
      <c r="A262" s="12" t="s">
        <v>103</v>
      </c>
      <c r="B262" s="492" t="s">
        <v>104</v>
      </c>
      <c r="C262" s="368"/>
      <c r="D262" s="368"/>
      <c r="E262" s="12" t="s">
        <v>105</v>
      </c>
      <c r="F262" s="12">
        <v>22.7</v>
      </c>
      <c r="G262" s="12">
        <v>20</v>
      </c>
      <c r="H262" s="10"/>
      <c r="I262" s="12">
        <v>0.11</v>
      </c>
      <c r="J262" s="12">
        <v>0.09</v>
      </c>
      <c r="K262" s="12">
        <v>2.44</v>
      </c>
      <c r="L262" s="12">
        <v>10.81</v>
      </c>
      <c r="M262" s="63">
        <v>83.14</v>
      </c>
      <c r="N262" s="8">
        <v>2.2472999999999996</v>
      </c>
    </row>
    <row r="263" spans="1:14" x14ac:dyDescent="0.2">
      <c r="A263" s="12"/>
      <c r="B263" s="492"/>
      <c r="C263" s="368">
        <v>80</v>
      </c>
      <c r="D263" s="368">
        <v>120</v>
      </c>
      <c r="E263" s="12" t="s">
        <v>106</v>
      </c>
      <c r="F263" s="12">
        <v>29.4</v>
      </c>
      <c r="G263" s="12">
        <v>27.93</v>
      </c>
      <c r="H263" s="10"/>
      <c r="I263" s="12">
        <v>0.56000000000000005</v>
      </c>
      <c r="J263" s="12">
        <v>0.03</v>
      </c>
      <c r="K263" s="12">
        <v>1.22</v>
      </c>
      <c r="L263" s="12">
        <v>6.42</v>
      </c>
      <c r="M263" s="63">
        <v>154.72999999999999</v>
      </c>
      <c r="N263" s="8">
        <v>5.88</v>
      </c>
    </row>
    <row r="264" spans="1:14" x14ac:dyDescent="0.2">
      <c r="A264" s="12"/>
      <c r="B264" s="10"/>
      <c r="C264" s="368"/>
      <c r="D264" s="368"/>
      <c r="E264" s="12" t="s">
        <v>107</v>
      </c>
      <c r="F264" s="12">
        <v>30</v>
      </c>
      <c r="G264" s="12">
        <v>27.93</v>
      </c>
      <c r="H264" s="10"/>
      <c r="I264" s="12">
        <v>0.2</v>
      </c>
      <c r="J264" s="12">
        <v>0.03</v>
      </c>
      <c r="K264" s="12">
        <v>0.76</v>
      </c>
      <c r="L264" s="12">
        <v>3.09</v>
      </c>
      <c r="M264" s="63">
        <v>130.35</v>
      </c>
      <c r="N264" s="8">
        <v>2.7</v>
      </c>
    </row>
    <row r="265" spans="1:14" x14ac:dyDescent="0.2">
      <c r="A265" s="12"/>
      <c r="B265" s="10"/>
      <c r="C265" s="368"/>
      <c r="D265" s="368"/>
      <c r="E265" s="12" t="s">
        <v>43</v>
      </c>
      <c r="F265" s="12">
        <v>18.8</v>
      </c>
      <c r="G265" s="12">
        <v>15</v>
      </c>
      <c r="H265" s="10"/>
      <c r="I265" s="12">
        <v>0.24</v>
      </c>
      <c r="J265" s="12">
        <v>0.15</v>
      </c>
      <c r="K265" s="12">
        <v>1.7</v>
      </c>
      <c r="L265" s="12">
        <v>5.1100000000000003</v>
      </c>
      <c r="M265" s="63">
        <v>36.67</v>
      </c>
      <c r="N265" s="8">
        <v>0.3196</v>
      </c>
    </row>
    <row r="266" spans="1:14" x14ac:dyDescent="0.2">
      <c r="A266" s="12"/>
      <c r="B266" s="10"/>
      <c r="C266" s="368"/>
      <c r="D266" s="368"/>
      <c r="E266" s="12" t="s">
        <v>51</v>
      </c>
      <c r="F266" s="12">
        <v>20</v>
      </c>
      <c r="G266" s="12">
        <v>20</v>
      </c>
      <c r="H266" s="10"/>
      <c r="I266" s="12" t="s">
        <v>21</v>
      </c>
      <c r="J266" s="12">
        <v>19.98</v>
      </c>
      <c r="K266" s="12" t="s">
        <v>21</v>
      </c>
      <c r="L266" s="12">
        <v>179.8</v>
      </c>
      <c r="M266" s="63">
        <v>118.3</v>
      </c>
      <c r="N266" s="8">
        <v>1.48</v>
      </c>
    </row>
    <row r="267" spans="1:14" x14ac:dyDescent="0.2">
      <c r="A267" s="12"/>
      <c r="B267" s="10"/>
      <c r="C267" s="368"/>
      <c r="D267" s="368"/>
      <c r="E267" s="12" t="s">
        <v>108</v>
      </c>
      <c r="F267" s="12">
        <v>9.5</v>
      </c>
      <c r="G267" s="12">
        <v>4</v>
      </c>
      <c r="H267" s="10"/>
      <c r="I267" s="12">
        <v>0.08</v>
      </c>
      <c r="J267" s="12" t="s">
        <v>21</v>
      </c>
      <c r="K267" s="12">
        <v>0.28000000000000003</v>
      </c>
      <c r="L267" s="12">
        <v>3.1</v>
      </c>
      <c r="M267" s="63"/>
      <c r="N267" s="8">
        <v>1.5674999999999999</v>
      </c>
    </row>
    <row r="268" spans="1:14" x14ac:dyDescent="0.2">
      <c r="A268" s="12"/>
      <c r="B268" s="10"/>
      <c r="C268" s="368"/>
      <c r="D268" s="368"/>
      <c r="E268" s="12" t="s">
        <v>20</v>
      </c>
      <c r="F268" s="12">
        <v>1</v>
      </c>
      <c r="G268" s="12">
        <v>1</v>
      </c>
      <c r="H268" s="10"/>
      <c r="I268" s="12" t="s">
        <v>21</v>
      </c>
      <c r="J268" s="12" t="s">
        <v>21</v>
      </c>
      <c r="K268" s="12">
        <v>0.99</v>
      </c>
      <c r="L268" s="12">
        <v>3.79</v>
      </c>
      <c r="M268" s="63">
        <v>52.87</v>
      </c>
      <c r="N268" s="8">
        <v>5.3999999999999999E-2</v>
      </c>
    </row>
    <row r="269" spans="1:14" x14ac:dyDescent="0.2">
      <c r="A269" s="12"/>
      <c r="B269" s="10"/>
      <c r="C269" s="368"/>
      <c r="D269" s="368"/>
      <c r="E269" s="12"/>
      <c r="F269" s="12"/>
      <c r="G269" s="12"/>
      <c r="H269" s="10">
        <v>100</v>
      </c>
      <c r="I269" s="14">
        <v>1.1900000000000002</v>
      </c>
      <c r="J269" s="14">
        <v>20.28</v>
      </c>
      <c r="K269" s="14">
        <v>7.3900000000000006</v>
      </c>
      <c r="L269" s="14">
        <v>212.12</v>
      </c>
      <c r="M269" s="15"/>
      <c r="N269" s="276">
        <f>SUM(N262:N268)</f>
        <v>14.248400000000002</v>
      </c>
    </row>
    <row r="270" spans="1:14" x14ac:dyDescent="0.2">
      <c r="A270" s="12" t="s">
        <v>109</v>
      </c>
      <c r="B270" s="512" t="s">
        <v>110</v>
      </c>
      <c r="C270" s="383"/>
      <c r="D270" s="383"/>
      <c r="E270" s="12" t="s">
        <v>50</v>
      </c>
      <c r="F270" s="12">
        <v>100</v>
      </c>
      <c r="G270" s="12">
        <v>72</v>
      </c>
      <c r="H270" s="10"/>
      <c r="I270" s="12">
        <v>2</v>
      </c>
      <c r="J270" s="12">
        <v>0.28000000000000003</v>
      </c>
      <c r="K270" s="12">
        <v>12.45</v>
      </c>
      <c r="L270" s="12">
        <v>57.6</v>
      </c>
      <c r="M270" s="63">
        <v>30.16</v>
      </c>
      <c r="N270" s="8">
        <v>1.7</v>
      </c>
    </row>
    <row r="271" spans="1:14" ht="24" x14ac:dyDescent="0.2">
      <c r="A271" s="12"/>
      <c r="B271" s="539"/>
      <c r="C271" s="444" t="s">
        <v>57</v>
      </c>
      <c r="D271" s="444" t="s">
        <v>57</v>
      </c>
      <c r="E271" s="12" t="s">
        <v>111</v>
      </c>
      <c r="F271" s="12">
        <v>5</v>
      </c>
      <c r="G271" s="12">
        <v>5</v>
      </c>
      <c r="H271" s="10"/>
      <c r="I271" s="12">
        <v>0.37</v>
      </c>
      <c r="J271" s="12">
        <v>0.12</v>
      </c>
      <c r="K271" s="12">
        <v>2.77</v>
      </c>
      <c r="L271" s="12">
        <v>15.83</v>
      </c>
      <c r="M271" s="63"/>
      <c r="N271" s="8">
        <v>0.115</v>
      </c>
    </row>
    <row r="272" spans="1:14" x14ac:dyDescent="0.2">
      <c r="A272" s="12"/>
      <c r="B272" s="513"/>
      <c r="C272" s="384"/>
      <c r="D272" s="384"/>
      <c r="E272" s="12" t="s">
        <v>43</v>
      </c>
      <c r="F272" s="12">
        <v>12.5</v>
      </c>
      <c r="G272" s="12">
        <v>10</v>
      </c>
      <c r="H272" s="10"/>
      <c r="I272" s="12">
        <v>0.16300000000000001</v>
      </c>
      <c r="J272" s="12">
        <v>0.01</v>
      </c>
      <c r="K272" s="12">
        <v>0.84</v>
      </c>
      <c r="L272" s="12">
        <v>3.4</v>
      </c>
      <c r="M272" s="63">
        <v>36.67</v>
      </c>
      <c r="N272" s="8">
        <v>0.21249999999999999</v>
      </c>
    </row>
    <row r="273" spans="1:14" x14ac:dyDescent="0.2">
      <c r="A273" s="12"/>
      <c r="B273" s="10"/>
      <c r="C273" s="368"/>
      <c r="D273" s="368"/>
      <c r="E273" s="12" t="s">
        <v>52</v>
      </c>
      <c r="F273" s="12">
        <v>12</v>
      </c>
      <c r="G273" s="12">
        <v>10</v>
      </c>
      <c r="H273" s="10"/>
      <c r="I273" s="12">
        <v>0.16</v>
      </c>
      <c r="J273" s="12"/>
      <c r="K273" s="12">
        <v>0.98</v>
      </c>
      <c r="L273" s="12">
        <v>4.13</v>
      </c>
      <c r="M273" s="63">
        <v>27.74</v>
      </c>
      <c r="N273" s="8">
        <v>0.26400000000000001</v>
      </c>
    </row>
    <row r="274" spans="1:14" x14ac:dyDescent="0.2">
      <c r="A274" s="12"/>
      <c r="B274" s="10"/>
      <c r="C274" s="368"/>
      <c r="D274" s="368"/>
      <c r="E274" s="12" t="s">
        <v>51</v>
      </c>
      <c r="F274" s="12">
        <v>2.5</v>
      </c>
      <c r="G274" s="12">
        <v>2.5</v>
      </c>
      <c r="H274" s="10"/>
      <c r="I274" s="12"/>
      <c r="J274" s="12">
        <v>2.4900000000000002</v>
      </c>
      <c r="K274" s="12"/>
      <c r="L274" s="12">
        <v>22.48</v>
      </c>
      <c r="M274" s="63">
        <v>118.3</v>
      </c>
      <c r="N274" s="8">
        <v>0.185</v>
      </c>
    </row>
    <row r="275" spans="1:14" x14ac:dyDescent="0.2">
      <c r="A275" s="12"/>
      <c r="B275" s="10"/>
      <c r="C275" s="368"/>
      <c r="D275" s="368"/>
      <c r="E275" s="12" t="s">
        <v>112</v>
      </c>
      <c r="F275" s="12">
        <v>187.5</v>
      </c>
      <c r="G275" s="12">
        <v>187.5</v>
      </c>
      <c r="H275" s="10"/>
      <c r="I275" s="12">
        <v>0.7</v>
      </c>
      <c r="J275" s="12">
        <v>0.17</v>
      </c>
      <c r="K275" s="12"/>
      <c r="L275" s="12">
        <v>5.25</v>
      </c>
      <c r="M275" s="63"/>
      <c r="N275" s="8">
        <v>1.125</v>
      </c>
    </row>
    <row r="276" spans="1:14" x14ac:dyDescent="0.2">
      <c r="A276" s="12"/>
      <c r="B276" s="10"/>
      <c r="C276" s="368"/>
      <c r="D276" s="368"/>
      <c r="E276" s="12" t="s">
        <v>22</v>
      </c>
      <c r="F276" s="12">
        <v>1</v>
      </c>
      <c r="G276" s="12"/>
      <c r="H276" s="10"/>
      <c r="I276" s="12"/>
      <c r="J276" s="12"/>
      <c r="K276" s="12" t="s">
        <v>21</v>
      </c>
      <c r="L276" s="12"/>
      <c r="M276" s="63"/>
      <c r="N276" s="8">
        <v>8.0000000000000002E-3</v>
      </c>
    </row>
    <row r="277" spans="1:14" x14ac:dyDescent="0.2">
      <c r="A277" s="12"/>
      <c r="B277" s="10"/>
      <c r="C277" s="368"/>
      <c r="D277" s="368"/>
      <c r="E277" s="12" t="s">
        <v>55</v>
      </c>
      <c r="F277" s="12">
        <v>54</v>
      </c>
      <c r="G277" s="12" t="s">
        <v>113</v>
      </c>
      <c r="H277" s="10"/>
      <c r="I277" s="12">
        <v>10</v>
      </c>
      <c r="J277" s="12">
        <v>6.48</v>
      </c>
      <c r="K277" s="12" t="s">
        <v>21</v>
      </c>
      <c r="L277" s="12">
        <v>88.29</v>
      </c>
      <c r="M277" s="63">
        <v>323.91000000000003</v>
      </c>
      <c r="N277" s="8">
        <v>14.04</v>
      </c>
    </row>
    <row r="278" spans="1:14" ht="24" x14ac:dyDescent="0.2">
      <c r="A278" s="12"/>
      <c r="B278" s="10"/>
      <c r="C278" s="368"/>
      <c r="D278" s="368"/>
      <c r="E278" s="12"/>
      <c r="F278" s="12"/>
      <c r="G278" s="12"/>
      <c r="H278" s="10" t="s">
        <v>57</v>
      </c>
      <c r="I278" s="14">
        <v>13.393000000000001</v>
      </c>
      <c r="J278" s="14">
        <v>9.5500000000000007</v>
      </c>
      <c r="K278" s="14">
        <v>17.04</v>
      </c>
      <c r="L278" s="14">
        <v>196.98000000000002</v>
      </c>
      <c r="M278" s="8"/>
      <c r="N278" s="15">
        <v>17.6495</v>
      </c>
    </row>
    <row r="279" spans="1:14" x14ac:dyDescent="0.2">
      <c r="A279" s="12" t="s">
        <v>114</v>
      </c>
      <c r="B279" s="492" t="s">
        <v>115</v>
      </c>
      <c r="C279" s="368"/>
      <c r="D279" s="368"/>
      <c r="E279" s="12" t="s">
        <v>423</v>
      </c>
      <c r="F279" s="12">
        <v>66</v>
      </c>
      <c r="G279" s="12">
        <v>30.96</v>
      </c>
      <c r="H279" s="10"/>
      <c r="I279" s="12">
        <v>10.49</v>
      </c>
      <c r="J279" s="12">
        <v>0.27</v>
      </c>
      <c r="K279" s="12" t="s">
        <v>21</v>
      </c>
      <c r="L279" s="12">
        <v>21.86</v>
      </c>
      <c r="M279" s="63">
        <v>454.47</v>
      </c>
      <c r="N279" s="8">
        <v>9.8339999999999996</v>
      </c>
    </row>
    <row r="280" spans="1:14" x14ac:dyDescent="0.2">
      <c r="A280" s="12"/>
      <c r="B280" s="492"/>
      <c r="C280" s="445" t="s">
        <v>119</v>
      </c>
      <c r="D280" s="445" t="s">
        <v>119</v>
      </c>
      <c r="E280" s="12" t="s">
        <v>71</v>
      </c>
      <c r="F280" s="12">
        <v>10</v>
      </c>
      <c r="G280" s="12">
        <v>10</v>
      </c>
      <c r="H280" s="10"/>
      <c r="I280" s="12">
        <v>0.87</v>
      </c>
      <c r="J280" s="12">
        <v>0.15</v>
      </c>
      <c r="K280" s="12">
        <v>4</v>
      </c>
      <c r="L280" s="12">
        <v>20.9</v>
      </c>
      <c r="M280" s="63">
        <v>55.61</v>
      </c>
      <c r="N280" s="8">
        <v>0.31519999999999998</v>
      </c>
    </row>
    <row r="281" spans="1:14" x14ac:dyDescent="0.2">
      <c r="A281" s="12"/>
      <c r="B281" s="10"/>
      <c r="C281" s="368"/>
      <c r="D281" s="368"/>
      <c r="E281" s="12" t="s">
        <v>19</v>
      </c>
      <c r="F281" s="12">
        <v>15</v>
      </c>
      <c r="G281" s="12">
        <v>15</v>
      </c>
      <c r="H281" s="10"/>
      <c r="I281" s="12">
        <v>0.42</v>
      </c>
      <c r="J281" s="12">
        <v>0.48</v>
      </c>
      <c r="K281" s="12">
        <v>0.5</v>
      </c>
      <c r="L281" s="12">
        <v>8.6999999999999993</v>
      </c>
      <c r="M281" s="63">
        <v>51.71</v>
      </c>
      <c r="N281" s="8">
        <v>0.56325000000000003</v>
      </c>
    </row>
    <row r="282" spans="1:14" x14ac:dyDescent="0.2">
      <c r="A282" s="12"/>
      <c r="B282" s="10"/>
      <c r="C282" s="368"/>
      <c r="D282" s="368"/>
      <c r="E282" s="12" t="s">
        <v>52</v>
      </c>
      <c r="F282" s="12">
        <v>12</v>
      </c>
      <c r="G282" s="12">
        <v>10</v>
      </c>
      <c r="H282" s="10"/>
      <c r="I282" s="12">
        <v>0.16</v>
      </c>
      <c r="J282" s="12" t="s">
        <v>21</v>
      </c>
      <c r="K282" s="12">
        <v>0.98</v>
      </c>
      <c r="L282" s="12">
        <v>4.13</v>
      </c>
      <c r="M282" s="63">
        <v>27.74</v>
      </c>
      <c r="N282" s="8">
        <v>0.26400000000000001</v>
      </c>
    </row>
    <row r="283" spans="1:14" x14ac:dyDescent="0.2">
      <c r="A283" s="12"/>
      <c r="B283" s="10"/>
      <c r="C283" s="368"/>
      <c r="D283" s="368"/>
      <c r="E283" s="12" t="s">
        <v>64</v>
      </c>
      <c r="F283" s="12">
        <v>6</v>
      </c>
      <c r="G283" s="12">
        <v>6</v>
      </c>
      <c r="H283" s="10"/>
      <c r="I283" s="12">
        <v>0.61</v>
      </c>
      <c r="J283" s="12">
        <v>0.06</v>
      </c>
      <c r="K283" s="12">
        <v>4.88</v>
      </c>
      <c r="L283" s="12">
        <v>20.04</v>
      </c>
      <c r="M283" s="63">
        <v>31.32</v>
      </c>
      <c r="N283" s="8">
        <v>0.1368</v>
      </c>
    </row>
    <row r="284" spans="1:14" x14ac:dyDescent="0.2">
      <c r="A284" s="12"/>
      <c r="B284" s="10"/>
      <c r="C284" s="368"/>
      <c r="D284" s="368"/>
      <c r="E284" s="12" t="s">
        <v>95</v>
      </c>
      <c r="F284" s="12"/>
      <c r="G284" s="12">
        <v>88</v>
      </c>
      <c r="H284" s="10"/>
      <c r="I284" s="12"/>
      <c r="J284" s="12"/>
      <c r="K284" s="12"/>
      <c r="L284" s="12"/>
      <c r="M284" s="63"/>
      <c r="N284" s="8"/>
    </row>
    <row r="285" spans="1:14" x14ac:dyDescent="0.2">
      <c r="A285" s="12"/>
      <c r="B285" s="10"/>
      <c r="C285" s="368"/>
      <c r="D285" s="368"/>
      <c r="E285" s="12" t="s">
        <v>51</v>
      </c>
      <c r="F285" s="12">
        <v>5</v>
      </c>
      <c r="G285" s="12">
        <v>5</v>
      </c>
      <c r="H285" s="10"/>
      <c r="I285" s="12"/>
      <c r="J285" s="12">
        <v>4.99</v>
      </c>
      <c r="K285" s="12"/>
      <c r="L285" s="12">
        <v>44.95</v>
      </c>
      <c r="M285" s="63">
        <v>118.3</v>
      </c>
      <c r="N285" s="8">
        <v>0.37</v>
      </c>
    </row>
    <row r="286" spans="1:14" x14ac:dyDescent="0.2">
      <c r="A286" s="12"/>
      <c r="B286" s="10"/>
      <c r="C286" s="368"/>
      <c r="D286" s="368"/>
      <c r="E286" s="12" t="s">
        <v>117</v>
      </c>
      <c r="F286" s="12"/>
      <c r="G286" s="12">
        <v>75</v>
      </c>
      <c r="H286" s="10"/>
      <c r="I286" s="12"/>
      <c r="J286" s="12"/>
      <c r="K286" s="12"/>
      <c r="L286" s="12"/>
      <c r="M286" s="63"/>
      <c r="N286" s="8"/>
    </row>
    <row r="287" spans="1:14" x14ac:dyDescent="0.2">
      <c r="A287" s="12"/>
      <c r="B287" s="10"/>
      <c r="C287" s="368"/>
      <c r="D287" s="368"/>
      <c r="E287" s="12" t="s">
        <v>22</v>
      </c>
      <c r="F287" s="12">
        <v>1</v>
      </c>
      <c r="G287" s="12">
        <v>1</v>
      </c>
      <c r="H287" s="10"/>
      <c r="I287" s="12"/>
      <c r="J287" s="12"/>
      <c r="K287" s="12"/>
      <c r="L287" s="12"/>
      <c r="M287" s="63"/>
      <c r="N287" s="8">
        <v>8.0000000000000002E-3</v>
      </c>
    </row>
    <row r="288" spans="1:14" x14ac:dyDescent="0.2">
      <c r="A288" s="12"/>
      <c r="B288" s="10"/>
      <c r="C288" s="368"/>
      <c r="D288" s="368"/>
      <c r="E288" s="12" t="s">
        <v>118</v>
      </c>
      <c r="F288" s="12">
        <v>0.2</v>
      </c>
      <c r="G288" s="12"/>
      <c r="H288" s="10"/>
      <c r="I288" s="12">
        <v>1.8</v>
      </c>
      <c r="J288" s="12">
        <v>0.89</v>
      </c>
      <c r="K288" s="12">
        <v>4.79</v>
      </c>
      <c r="L288" s="12">
        <v>25.16</v>
      </c>
      <c r="M288" s="63"/>
      <c r="N288" s="8">
        <v>2.4200000000000003E-2</v>
      </c>
    </row>
    <row r="289" spans="1:14" x14ac:dyDescent="0.2">
      <c r="A289" s="12"/>
      <c r="B289" s="10"/>
      <c r="C289" s="368"/>
      <c r="D289" s="368"/>
      <c r="E289" s="12"/>
      <c r="F289" s="12"/>
      <c r="G289" s="12"/>
      <c r="H289" s="10" t="s">
        <v>119</v>
      </c>
      <c r="I289" s="14">
        <v>14.35</v>
      </c>
      <c r="J289" s="14">
        <v>6.84</v>
      </c>
      <c r="K289" s="14">
        <v>15.149999999999999</v>
      </c>
      <c r="L289" s="14">
        <v>145.74</v>
      </c>
      <c r="M289" s="8"/>
      <c r="N289" s="15">
        <v>11.515449999999998</v>
      </c>
    </row>
    <row r="290" spans="1:14" x14ac:dyDescent="0.2">
      <c r="A290" s="12" t="s">
        <v>68</v>
      </c>
      <c r="B290" s="492" t="s">
        <v>120</v>
      </c>
      <c r="C290" s="368"/>
      <c r="D290" s="368"/>
      <c r="E290" s="12" t="s">
        <v>50</v>
      </c>
      <c r="F290" s="12">
        <v>250.5</v>
      </c>
      <c r="G290" s="12">
        <v>180</v>
      </c>
      <c r="H290" s="10"/>
      <c r="I290" s="12">
        <v>5.01</v>
      </c>
      <c r="J290" s="12">
        <v>0.72</v>
      </c>
      <c r="K290" s="12">
        <v>31.19</v>
      </c>
      <c r="L290" s="12">
        <v>144.29</v>
      </c>
      <c r="M290" s="63">
        <v>30.16</v>
      </c>
      <c r="N290" s="8">
        <v>4.2584999999999997</v>
      </c>
    </row>
    <row r="291" spans="1:14" x14ac:dyDescent="0.2">
      <c r="A291" s="12"/>
      <c r="B291" s="492"/>
      <c r="C291" s="368">
        <v>100</v>
      </c>
      <c r="D291" s="368">
        <v>100</v>
      </c>
      <c r="E291" s="12" t="s">
        <v>19</v>
      </c>
      <c r="F291" s="12">
        <v>24</v>
      </c>
      <c r="G291" s="12">
        <v>23.76</v>
      </c>
      <c r="H291" s="10"/>
      <c r="I291" s="12">
        <v>0.67</v>
      </c>
      <c r="J291" s="12">
        <v>0.76</v>
      </c>
      <c r="K291" s="12">
        <v>1.1200000000000001</v>
      </c>
      <c r="L291" s="12">
        <v>13.9</v>
      </c>
      <c r="M291" s="63">
        <v>51.71</v>
      </c>
      <c r="N291" s="8">
        <v>0.90119999999999989</v>
      </c>
    </row>
    <row r="292" spans="1:14" x14ac:dyDescent="0.2">
      <c r="A292" s="12"/>
      <c r="B292" s="10"/>
      <c r="C292" s="368"/>
      <c r="D292" s="368"/>
      <c r="E292" s="12" t="s">
        <v>23</v>
      </c>
      <c r="F292" s="12">
        <v>5.2</v>
      </c>
      <c r="G292" s="12"/>
      <c r="H292" s="10"/>
      <c r="I292" s="12">
        <v>0.04</v>
      </c>
      <c r="J292" s="12">
        <v>3.77</v>
      </c>
      <c r="K292" s="12">
        <v>0.13</v>
      </c>
      <c r="L292" s="12">
        <v>34.369999999999997</v>
      </c>
      <c r="M292" s="63">
        <v>504.7</v>
      </c>
      <c r="N292" s="8">
        <v>1.3520000000000001</v>
      </c>
    </row>
    <row r="293" spans="1:14" x14ac:dyDescent="0.2">
      <c r="A293" s="12"/>
      <c r="B293" s="10"/>
      <c r="C293" s="368"/>
      <c r="D293" s="368"/>
      <c r="E293" s="12" t="s">
        <v>22</v>
      </c>
      <c r="F293" s="12">
        <v>1.5</v>
      </c>
      <c r="G293" s="12"/>
      <c r="H293" s="10"/>
      <c r="I293" s="12" t="s">
        <v>21</v>
      </c>
      <c r="J293" s="12" t="s">
        <v>21</v>
      </c>
      <c r="K293" s="12" t="s">
        <v>21</v>
      </c>
      <c r="L293" s="12" t="s">
        <v>21</v>
      </c>
      <c r="M293" s="63"/>
      <c r="N293" s="8">
        <v>0.01</v>
      </c>
    </row>
    <row r="294" spans="1:14" x14ac:dyDescent="0.2">
      <c r="A294" s="12"/>
      <c r="B294" s="10"/>
      <c r="C294" s="368"/>
      <c r="D294" s="368"/>
      <c r="E294" s="12"/>
      <c r="F294" s="12"/>
      <c r="G294" s="12"/>
      <c r="H294" s="10">
        <v>100</v>
      </c>
      <c r="I294" s="14">
        <v>5.72</v>
      </c>
      <c r="J294" s="14">
        <v>5.25</v>
      </c>
      <c r="K294" s="14">
        <v>32.440000000000005</v>
      </c>
      <c r="L294" s="14">
        <v>192.56</v>
      </c>
      <c r="M294" s="8"/>
      <c r="N294" s="15">
        <v>6.5217000000000001</v>
      </c>
    </row>
    <row r="295" spans="1:14" x14ac:dyDescent="0.2">
      <c r="A295" s="30" t="s">
        <v>121</v>
      </c>
      <c r="B295" s="2" t="s">
        <v>122</v>
      </c>
      <c r="C295" s="2">
        <v>200</v>
      </c>
      <c r="D295" s="2">
        <v>200</v>
      </c>
      <c r="E295" s="30" t="s">
        <v>123</v>
      </c>
      <c r="F295" s="30">
        <v>20</v>
      </c>
      <c r="G295" s="30">
        <v>20</v>
      </c>
      <c r="H295" s="2"/>
      <c r="I295" s="30">
        <v>0.09</v>
      </c>
      <c r="J295" s="30" t="s">
        <v>21</v>
      </c>
      <c r="K295" s="30">
        <v>20.8</v>
      </c>
      <c r="L295" s="11">
        <v>81.12</v>
      </c>
      <c r="M295" s="8">
        <v>75.12</v>
      </c>
      <c r="N295" s="8">
        <v>1.2</v>
      </c>
    </row>
    <row r="296" spans="1:14" x14ac:dyDescent="0.2">
      <c r="A296" s="30"/>
      <c r="B296" s="2"/>
      <c r="C296" s="2"/>
      <c r="D296" s="2"/>
      <c r="E296" s="30" t="s">
        <v>124</v>
      </c>
      <c r="F296" s="30">
        <v>10</v>
      </c>
      <c r="G296" s="30">
        <v>10</v>
      </c>
      <c r="H296" s="2"/>
      <c r="I296" s="30"/>
      <c r="J296" s="30"/>
      <c r="K296" s="30">
        <v>9.98</v>
      </c>
      <c r="L296" s="11">
        <v>37.9</v>
      </c>
      <c r="M296" s="8">
        <v>52.87</v>
      </c>
      <c r="N296" s="8">
        <v>0.54</v>
      </c>
    </row>
    <row r="297" spans="1:14" x14ac:dyDescent="0.2">
      <c r="A297" s="30"/>
      <c r="B297" s="31"/>
      <c r="C297" s="31"/>
      <c r="D297" s="31"/>
      <c r="E297" s="30"/>
      <c r="F297" s="30"/>
      <c r="G297" s="30"/>
      <c r="H297" s="2"/>
      <c r="I297" s="30"/>
      <c r="J297" s="30"/>
      <c r="K297" s="30"/>
      <c r="L297" s="11"/>
      <c r="M297" s="8"/>
      <c r="N297" s="15">
        <v>1.74</v>
      </c>
    </row>
    <row r="298" spans="1:14" ht="24" x14ac:dyDescent="0.2">
      <c r="A298" s="20"/>
      <c r="B298" s="32" t="s">
        <v>71</v>
      </c>
      <c r="C298" s="32" t="s">
        <v>373</v>
      </c>
      <c r="D298" s="32" t="s">
        <v>374</v>
      </c>
      <c r="E298" s="20" t="s">
        <v>72</v>
      </c>
      <c r="F298" s="20">
        <v>40</v>
      </c>
      <c r="G298" s="20">
        <v>40</v>
      </c>
      <c r="H298" s="32">
        <v>40</v>
      </c>
      <c r="I298" s="12">
        <v>3.48</v>
      </c>
      <c r="J298" s="12">
        <v>0.6</v>
      </c>
      <c r="K298" s="12">
        <v>16</v>
      </c>
      <c r="L298" s="12">
        <v>83.6</v>
      </c>
      <c r="M298" s="63">
        <v>55.61</v>
      </c>
      <c r="N298" s="8">
        <v>1.3331999999999997</v>
      </c>
    </row>
    <row r="299" spans="1:14" x14ac:dyDescent="0.2">
      <c r="A299" s="20"/>
      <c r="B299" s="32"/>
      <c r="C299" s="32"/>
      <c r="D299" s="32"/>
      <c r="E299" s="12" t="s">
        <v>73</v>
      </c>
      <c r="F299" s="12">
        <v>80</v>
      </c>
      <c r="G299" s="12">
        <v>80</v>
      </c>
      <c r="H299" s="10">
        <v>80</v>
      </c>
      <c r="I299" s="12">
        <v>5.28</v>
      </c>
      <c r="J299" s="12">
        <v>0.96</v>
      </c>
      <c r="K299" s="12">
        <v>28.24</v>
      </c>
      <c r="L299" s="12">
        <v>144.80000000000001</v>
      </c>
      <c r="M299" s="63">
        <v>46.28</v>
      </c>
      <c r="N299" s="8">
        <v>2.5215999999999998</v>
      </c>
    </row>
    <row r="300" spans="1:14" x14ac:dyDescent="0.2">
      <c r="A300" s="20"/>
      <c r="B300" s="32"/>
      <c r="C300" s="32"/>
      <c r="D300" s="32"/>
      <c r="E300" s="12"/>
      <c r="F300" s="12"/>
      <c r="G300" s="12"/>
      <c r="H300" s="10"/>
      <c r="I300" s="14">
        <v>8.76</v>
      </c>
      <c r="J300" s="14">
        <v>1.56</v>
      </c>
      <c r="K300" s="14">
        <v>44.239999999999995</v>
      </c>
      <c r="L300" s="14">
        <v>228.4</v>
      </c>
      <c r="M300" s="8"/>
      <c r="N300" s="15">
        <v>3.8547999999999996</v>
      </c>
    </row>
    <row r="301" spans="1:14" x14ac:dyDescent="0.2">
      <c r="A301" s="12" t="s">
        <v>125</v>
      </c>
      <c r="B301" s="492" t="s">
        <v>126</v>
      </c>
      <c r="C301" s="368"/>
      <c r="D301" s="368"/>
      <c r="E301" s="12" t="s">
        <v>64</v>
      </c>
      <c r="F301" s="12">
        <v>24.4</v>
      </c>
      <c r="G301" s="12"/>
      <c r="H301" s="10"/>
      <c r="I301" s="12">
        <v>3.78</v>
      </c>
      <c r="J301" s="12">
        <v>0.4</v>
      </c>
      <c r="K301" s="12">
        <v>26.32</v>
      </c>
      <c r="L301" s="12">
        <v>122.6</v>
      </c>
      <c r="M301" s="63">
        <v>31.32</v>
      </c>
      <c r="N301" s="8">
        <v>0.55631999999999993</v>
      </c>
    </row>
    <row r="302" spans="1:14" x14ac:dyDescent="0.2">
      <c r="A302" s="12"/>
      <c r="B302" s="492"/>
      <c r="C302" s="368">
        <v>50</v>
      </c>
      <c r="D302" s="368">
        <v>50</v>
      </c>
      <c r="E302" s="12" t="s">
        <v>20</v>
      </c>
      <c r="F302" s="12">
        <v>1.7</v>
      </c>
      <c r="G302" s="12"/>
      <c r="H302" s="10"/>
      <c r="I302" s="12" t="s">
        <v>21</v>
      </c>
      <c r="J302" s="12" t="s">
        <v>21</v>
      </c>
      <c r="K302" s="12">
        <v>2.54</v>
      </c>
      <c r="L302" s="12">
        <v>9.6</v>
      </c>
      <c r="M302" s="63">
        <v>52.87</v>
      </c>
      <c r="N302" s="8">
        <v>9.1799999999999993E-2</v>
      </c>
    </row>
    <row r="303" spans="1:14" x14ac:dyDescent="0.2">
      <c r="A303" s="12"/>
      <c r="B303" s="10"/>
      <c r="C303" s="368"/>
      <c r="D303" s="368"/>
      <c r="E303" s="12" t="s">
        <v>23</v>
      </c>
      <c r="F303" s="12">
        <v>0.7</v>
      </c>
      <c r="G303" s="12"/>
      <c r="H303" s="10"/>
      <c r="I303" s="12">
        <v>0.01</v>
      </c>
      <c r="J303" s="12">
        <v>0.52</v>
      </c>
      <c r="K303" s="12">
        <v>1.7999999999999999E-2</v>
      </c>
      <c r="L303" s="12">
        <v>4.62</v>
      </c>
      <c r="M303" s="63">
        <v>504.7</v>
      </c>
      <c r="N303" s="8">
        <v>0.182</v>
      </c>
    </row>
    <row r="304" spans="1:14" x14ac:dyDescent="0.2">
      <c r="A304" s="12"/>
      <c r="B304" s="10"/>
      <c r="C304" s="368"/>
      <c r="D304" s="368"/>
      <c r="E304" s="12" t="s">
        <v>91</v>
      </c>
      <c r="F304" s="12">
        <v>0.2</v>
      </c>
      <c r="G304" s="12"/>
      <c r="H304" s="10"/>
      <c r="I304" s="12">
        <v>0.16</v>
      </c>
      <c r="J304" s="12">
        <v>0.14000000000000001</v>
      </c>
      <c r="K304" s="12" t="s">
        <v>21</v>
      </c>
      <c r="L304" s="12">
        <v>2</v>
      </c>
      <c r="M304" s="63">
        <v>220.75</v>
      </c>
      <c r="N304" s="8">
        <v>2.4444000000000004E-2</v>
      </c>
    </row>
    <row r="305" spans="1:14" x14ac:dyDescent="0.2">
      <c r="A305" s="12"/>
      <c r="B305" s="10"/>
      <c r="C305" s="368"/>
      <c r="D305" s="368"/>
      <c r="E305" s="12" t="s">
        <v>22</v>
      </c>
      <c r="F305" s="12">
        <v>0.4</v>
      </c>
      <c r="G305" s="12"/>
      <c r="H305" s="10"/>
      <c r="I305" s="12" t="s">
        <v>21</v>
      </c>
      <c r="J305" s="12" t="s">
        <v>21</v>
      </c>
      <c r="K305" s="12" t="s">
        <v>21</v>
      </c>
      <c r="L305" s="12" t="s">
        <v>21</v>
      </c>
      <c r="M305" s="63"/>
      <c r="N305" s="8">
        <v>0.01</v>
      </c>
    </row>
    <row r="306" spans="1:14" x14ac:dyDescent="0.2">
      <c r="A306" s="12"/>
      <c r="B306" s="10"/>
      <c r="C306" s="368"/>
      <c r="D306" s="368"/>
      <c r="E306" s="12" t="s">
        <v>127</v>
      </c>
      <c r="F306" s="12">
        <v>0.7</v>
      </c>
      <c r="G306" s="12"/>
      <c r="H306" s="10"/>
      <c r="I306" s="12" t="s">
        <v>21</v>
      </c>
      <c r="J306" s="12" t="s">
        <v>21</v>
      </c>
      <c r="K306" s="12" t="s">
        <v>21</v>
      </c>
      <c r="L306" s="12" t="s">
        <v>21</v>
      </c>
      <c r="M306" s="63"/>
      <c r="N306" s="8">
        <v>0.34300000000000003</v>
      </c>
    </row>
    <row r="307" spans="1:14" x14ac:dyDescent="0.2">
      <c r="A307" s="12"/>
      <c r="B307" s="10"/>
      <c r="C307" s="368"/>
      <c r="D307" s="368"/>
      <c r="E307" s="12" t="s">
        <v>128</v>
      </c>
      <c r="F307" s="12">
        <v>1.7</v>
      </c>
      <c r="G307" s="12"/>
      <c r="H307" s="10"/>
      <c r="I307" s="12">
        <v>0.17</v>
      </c>
      <c r="J307" s="12">
        <v>0.01</v>
      </c>
      <c r="K307" s="12">
        <v>1.17</v>
      </c>
      <c r="L307" s="12">
        <v>5.67</v>
      </c>
      <c r="M307" s="63">
        <v>31.32</v>
      </c>
      <c r="N307" s="8">
        <v>3.8759999999999996E-2</v>
      </c>
    </row>
    <row r="308" spans="1:14" x14ac:dyDescent="0.2">
      <c r="A308" s="12"/>
      <c r="B308" s="10"/>
      <c r="C308" s="368"/>
      <c r="D308" s="368"/>
      <c r="E308" s="12" t="s">
        <v>129</v>
      </c>
      <c r="F308" s="12">
        <v>0.25</v>
      </c>
      <c r="G308" s="12"/>
      <c r="H308" s="10"/>
      <c r="I308" s="12"/>
      <c r="J308" s="12">
        <v>0.25</v>
      </c>
      <c r="K308" s="12"/>
      <c r="L308" s="12">
        <v>2.25</v>
      </c>
      <c r="M308" s="63">
        <v>118.3</v>
      </c>
      <c r="N308" s="8">
        <v>1.8499999999999999E-2</v>
      </c>
    </row>
    <row r="309" spans="1:14" x14ac:dyDescent="0.2">
      <c r="A309" s="12"/>
      <c r="B309" s="10"/>
      <c r="C309" s="368"/>
      <c r="D309" s="368"/>
      <c r="E309" s="12" t="s">
        <v>130</v>
      </c>
      <c r="F309" s="12">
        <v>1</v>
      </c>
      <c r="G309" s="12"/>
      <c r="H309" s="10"/>
      <c r="I309" s="12">
        <v>0.11</v>
      </c>
      <c r="J309" s="12">
        <v>0.01</v>
      </c>
      <c r="K309" s="12" t="s">
        <v>21</v>
      </c>
      <c r="L309" s="12">
        <v>2.04</v>
      </c>
      <c r="M309" s="63">
        <v>220.75</v>
      </c>
      <c r="N309" s="8">
        <v>0.12222</v>
      </c>
    </row>
    <row r="310" spans="1:14" x14ac:dyDescent="0.2">
      <c r="A310" s="12"/>
      <c r="B310" s="10"/>
      <c r="C310" s="368"/>
      <c r="D310" s="368"/>
      <c r="E310" s="12" t="s">
        <v>131</v>
      </c>
      <c r="F310" s="12">
        <v>16.8</v>
      </c>
      <c r="G310" s="12"/>
      <c r="H310" s="10"/>
      <c r="I310" s="12"/>
      <c r="J310" s="12"/>
      <c r="K310" s="12"/>
      <c r="L310" s="12"/>
      <c r="M310" s="63"/>
      <c r="N310" s="8"/>
    </row>
    <row r="311" spans="1:14" x14ac:dyDescent="0.2">
      <c r="A311" s="12"/>
      <c r="B311" s="10"/>
      <c r="C311" s="368"/>
      <c r="D311" s="368"/>
      <c r="E311" s="12" t="s">
        <v>45</v>
      </c>
      <c r="F311" s="12">
        <v>19.7</v>
      </c>
      <c r="G311" s="12">
        <v>17.34</v>
      </c>
      <c r="H311" s="10"/>
      <c r="I311" s="12">
        <v>0.08</v>
      </c>
      <c r="J311" s="12">
        <v>6.9000000000000006E-2</v>
      </c>
      <c r="K311" s="12">
        <v>1.79</v>
      </c>
      <c r="L311" s="12">
        <v>7.8</v>
      </c>
      <c r="M311" s="63">
        <v>83.14</v>
      </c>
      <c r="N311" s="8">
        <v>1.9502999999999999</v>
      </c>
    </row>
    <row r="312" spans="1:14" x14ac:dyDescent="0.2">
      <c r="A312" s="12"/>
      <c r="B312" s="10"/>
      <c r="C312" s="368"/>
      <c r="D312" s="368"/>
      <c r="E312" s="12" t="s">
        <v>20</v>
      </c>
      <c r="F312" s="12">
        <v>3.3</v>
      </c>
      <c r="G312" s="12">
        <v>3.3</v>
      </c>
      <c r="H312" s="10"/>
      <c r="I312" s="12" t="s">
        <v>21</v>
      </c>
      <c r="J312" s="12"/>
      <c r="K312" s="12">
        <v>3.29</v>
      </c>
      <c r="L312" s="12">
        <v>12.51</v>
      </c>
      <c r="M312" s="63">
        <v>52.87</v>
      </c>
      <c r="N312" s="8">
        <v>0.1782</v>
      </c>
    </row>
    <row r="313" spans="1:14" x14ac:dyDescent="0.2">
      <c r="A313" s="12"/>
      <c r="B313" s="10"/>
      <c r="C313" s="368"/>
      <c r="D313" s="368"/>
      <c r="E313" s="12"/>
      <c r="F313" s="12"/>
      <c r="G313" s="12"/>
      <c r="H313" s="10">
        <v>50</v>
      </c>
      <c r="I313" s="14">
        <v>4.3100000000000005</v>
      </c>
      <c r="J313" s="14">
        <v>1.399</v>
      </c>
      <c r="K313" s="14">
        <v>35.128</v>
      </c>
      <c r="L313" s="14">
        <v>169.08999999999997</v>
      </c>
      <c r="M313" s="8"/>
      <c r="N313" s="15">
        <v>3.5155439999999998</v>
      </c>
    </row>
    <row r="314" spans="1:14" x14ac:dyDescent="0.2">
      <c r="A314" s="12"/>
      <c r="B314" s="467" t="s">
        <v>446</v>
      </c>
      <c r="C314" s="368">
        <v>100</v>
      </c>
      <c r="D314" s="368">
        <v>100</v>
      </c>
      <c r="E314" s="469" t="s">
        <v>446</v>
      </c>
      <c r="F314" s="12">
        <v>100</v>
      </c>
      <c r="G314" s="12">
        <v>100</v>
      </c>
      <c r="H314" s="10"/>
      <c r="I314" s="12">
        <v>2.9</v>
      </c>
      <c r="J314" s="12">
        <v>2.5</v>
      </c>
      <c r="K314" s="12">
        <v>4.2</v>
      </c>
      <c r="L314" s="14">
        <v>144</v>
      </c>
      <c r="M314" s="63">
        <v>78.930000000000007</v>
      </c>
      <c r="N314" s="8">
        <v>12</v>
      </c>
    </row>
    <row r="315" spans="1:14" x14ac:dyDescent="0.2">
      <c r="A315" s="14"/>
      <c r="B315" s="6" t="s">
        <v>132</v>
      </c>
      <c r="C315" s="263"/>
      <c r="D315" s="263"/>
      <c r="E315" s="14"/>
      <c r="F315" s="14"/>
      <c r="G315" s="14"/>
      <c r="H315" s="6"/>
      <c r="I315" s="14">
        <v>47.922999999999995</v>
      </c>
      <c r="J315" s="14">
        <v>50.278999999999996</v>
      </c>
      <c r="K315" s="14">
        <v>183.38799999999998</v>
      </c>
      <c r="L315" s="14">
        <v>1288.8899999999999</v>
      </c>
      <c r="M315" s="8"/>
      <c r="N315" s="15">
        <v>71.045394000000002</v>
      </c>
    </row>
    <row r="316" spans="1:14" x14ac:dyDescent="0.2">
      <c r="A316" s="12"/>
      <c r="B316" s="6" t="s">
        <v>84</v>
      </c>
      <c r="C316" s="263"/>
      <c r="D316" s="263"/>
      <c r="E316" s="12"/>
      <c r="F316" s="12"/>
      <c r="G316" s="12"/>
      <c r="H316" s="10"/>
      <c r="I316" s="14">
        <v>78.98299999999999</v>
      </c>
      <c r="J316" s="14">
        <v>82.929000000000002</v>
      </c>
      <c r="K316" s="14">
        <v>327.43799999999999</v>
      </c>
      <c r="L316" s="14">
        <v>2313.5699999999997</v>
      </c>
      <c r="M316" s="8">
        <v>0</v>
      </c>
      <c r="N316" s="145">
        <v>135.352844</v>
      </c>
    </row>
    <row r="317" spans="1:14" ht="31.5" x14ac:dyDescent="0.2">
      <c r="A317" s="258" t="s">
        <v>1</v>
      </c>
      <c r="B317" s="248" t="s">
        <v>2</v>
      </c>
      <c r="C317" s="353"/>
      <c r="D317" s="353"/>
      <c r="E317" s="258" t="s">
        <v>3</v>
      </c>
      <c r="F317" s="258" t="s">
        <v>4</v>
      </c>
      <c r="G317" s="258" t="s">
        <v>5</v>
      </c>
      <c r="H317" s="258" t="s">
        <v>6</v>
      </c>
      <c r="I317" s="258" t="s">
        <v>7</v>
      </c>
      <c r="J317" s="258" t="s">
        <v>8</v>
      </c>
      <c r="K317" s="258" t="s">
        <v>9</v>
      </c>
      <c r="L317" s="258" t="s">
        <v>10</v>
      </c>
      <c r="M317" s="73" t="s">
        <v>11</v>
      </c>
      <c r="N317" s="138"/>
    </row>
    <row r="318" spans="1:14" ht="12.75" customHeight="1" x14ac:dyDescent="0.2">
      <c r="A318" s="250" t="s">
        <v>334</v>
      </c>
      <c r="B318" s="194"/>
      <c r="C318" s="194"/>
      <c r="D318" s="194"/>
      <c r="E318" s="246"/>
      <c r="F318" s="246"/>
      <c r="G318" s="246"/>
      <c r="H318" s="247"/>
      <c r="I318" s="107"/>
      <c r="J318" s="107"/>
      <c r="K318" s="107"/>
      <c r="L318" s="107"/>
      <c r="M318" s="73"/>
      <c r="N318" s="138"/>
    </row>
    <row r="319" spans="1:14" x14ac:dyDescent="0.2">
      <c r="A319" s="516" t="s">
        <v>14</v>
      </c>
      <c r="B319" s="517"/>
      <c r="C319" s="386"/>
      <c r="D319" s="386"/>
      <c r="E319" s="246"/>
      <c r="F319" s="246"/>
      <c r="G319" s="246"/>
      <c r="H319" s="247"/>
      <c r="I319" s="246"/>
      <c r="J319" s="246"/>
      <c r="K319" s="246"/>
      <c r="L319" s="246"/>
      <c r="M319" s="73"/>
      <c r="N319" s="138"/>
    </row>
    <row r="320" spans="1:14" ht="12" customHeight="1" x14ac:dyDescent="0.2">
      <c r="A320" s="246" t="s">
        <v>15</v>
      </c>
      <c r="B320" s="484" t="s">
        <v>166</v>
      </c>
      <c r="C320" s="362"/>
      <c r="D320" s="362"/>
      <c r="E320" s="246" t="s">
        <v>167</v>
      </c>
      <c r="F320" s="246">
        <v>33.299999999999997</v>
      </c>
      <c r="G320" s="246">
        <v>33.299999999999997</v>
      </c>
      <c r="H320" s="247"/>
      <c r="I320" s="246">
        <v>3.4</v>
      </c>
      <c r="J320" s="246">
        <v>0.33</v>
      </c>
      <c r="K320" s="246">
        <v>22.5</v>
      </c>
      <c r="L320" s="246">
        <v>109.2</v>
      </c>
      <c r="M320" s="73">
        <v>40.1</v>
      </c>
      <c r="N320" s="138">
        <f t="shared" ref="N320:N335" si="23">F320*M320/1000</f>
        <v>1.3353299999999999</v>
      </c>
    </row>
    <row r="321" spans="1:14" x14ac:dyDescent="0.2">
      <c r="A321" s="246"/>
      <c r="B321" s="551"/>
      <c r="C321" s="438" t="s">
        <v>412</v>
      </c>
      <c r="D321" s="438" t="s">
        <v>395</v>
      </c>
      <c r="E321" s="246" t="s">
        <v>20</v>
      </c>
      <c r="F321" s="246">
        <v>7.5</v>
      </c>
      <c r="G321" s="246">
        <v>7.5</v>
      </c>
      <c r="H321" s="247"/>
      <c r="I321" s="246" t="s">
        <v>21</v>
      </c>
      <c r="J321" s="246" t="s">
        <v>21</v>
      </c>
      <c r="K321" s="246">
        <v>7.4</v>
      </c>
      <c r="L321" s="246">
        <v>28.4</v>
      </c>
      <c r="M321" s="73">
        <v>52.87</v>
      </c>
      <c r="N321" s="138">
        <f t="shared" si="23"/>
        <v>0.39652499999999996</v>
      </c>
    </row>
    <row r="322" spans="1:14" x14ac:dyDescent="0.2">
      <c r="A322" s="246"/>
      <c r="B322" s="251"/>
      <c r="C322" s="363"/>
      <c r="D322" s="363"/>
      <c r="E322" s="246" t="s">
        <v>22</v>
      </c>
      <c r="F322" s="246">
        <v>0.06</v>
      </c>
      <c r="G322" s="246">
        <v>0.06</v>
      </c>
      <c r="H322" s="247"/>
      <c r="I322" s="246"/>
      <c r="J322" s="246"/>
      <c r="K322" s="246"/>
      <c r="L322" s="246"/>
      <c r="M322" s="73"/>
      <c r="N322" s="138">
        <f t="shared" si="23"/>
        <v>0</v>
      </c>
    </row>
    <row r="323" spans="1:14" x14ac:dyDescent="0.2">
      <c r="A323" s="246"/>
      <c r="B323" s="249"/>
      <c r="C323" s="352"/>
      <c r="D323" s="352"/>
      <c r="E323" s="246" t="s">
        <v>19</v>
      </c>
      <c r="F323" s="246">
        <v>73.8</v>
      </c>
      <c r="G323" s="246">
        <v>73.8</v>
      </c>
      <c r="H323" s="247"/>
      <c r="I323" s="246">
        <v>2.08</v>
      </c>
      <c r="J323" s="246">
        <v>2.36</v>
      </c>
      <c r="K323" s="246">
        <v>3.49</v>
      </c>
      <c r="L323" s="246">
        <v>42.8</v>
      </c>
      <c r="M323" s="73">
        <v>51.71</v>
      </c>
      <c r="N323" s="138">
        <f t="shared" si="23"/>
        <v>3.816198</v>
      </c>
    </row>
    <row r="324" spans="1:14" x14ac:dyDescent="0.2">
      <c r="A324" s="246"/>
      <c r="B324" s="249"/>
      <c r="C324" s="352"/>
      <c r="D324" s="352"/>
      <c r="E324" s="246" t="s">
        <v>23</v>
      </c>
      <c r="F324" s="246">
        <v>5</v>
      </c>
      <c r="G324" s="246">
        <v>5</v>
      </c>
      <c r="H324" s="247"/>
      <c r="I324" s="246">
        <v>0.04</v>
      </c>
      <c r="J324" s="246">
        <v>3.6</v>
      </c>
      <c r="K324" s="246">
        <v>0.28000000000000003</v>
      </c>
      <c r="L324" s="246">
        <v>33.049999999999997</v>
      </c>
      <c r="M324" s="73">
        <v>504.7</v>
      </c>
      <c r="N324" s="138">
        <f t="shared" si="23"/>
        <v>2.5234999999999999</v>
      </c>
    </row>
    <row r="325" spans="1:14" x14ac:dyDescent="0.2">
      <c r="A325" s="246"/>
      <c r="B325" s="249"/>
      <c r="C325" s="352"/>
      <c r="D325" s="352"/>
      <c r="E325" s="246"/>
      <c r="F325" s="246"/>
      <c r="G325" s="246"/>
      <c r="H325" s="247" t="s">
        <v>24</v>
      </c>
      <c r="I325" s="78">
        <v>5.5200000000000005</v>
      </c>
      <c r="J325" s="78">
        <v>6.29</v>
      </c>
      <c r="K325" s="78">
        <v>33.67</v>
      </c>
      <c r="L325" s="78">
        <v>213.45</v>
      </c>
      <c r="M325" s="73"/>
      <c r="N325" s="139">
        <f>SUM(N320:N324)</f>
        <v>8.0715529999999998</v>
      </c>
    </row>
    <row r="326" spans="1:14" x14ac:dyDescent="0.2">
      <c r="A326" s="246" t="s">
        <v>25</v>
      </c>
      <c r="B326" s="472" t="s">
        <v>26</v>
      </c>
      <c r="C326" s="350"/>
      <c r="D326" s="350"/>
      <c r="E326" s="246" t="s">
        <v>27</v>
      </c>
      <c r="F326" s="246">
        <v>4</v>
      </c>
      <c r="G326" s="246"/>
      <c r="H326" s="247"/>
      <c r="I326" s="246">
        <v>0.19</v>
      </c>
      <c r="J326" s="246">
        <v>0.14000000000000001</v>
      </c>
      <c r="K326" s="246">
        <v>0.3</v>
      </c>
      <c r="L326" s="246"/>
      <c r="M326" s="73">
        <v>210.72</v>
      </c>
      <c r="N326" s="138">
        <f t="shared" si="23"/>
        <v>0.84287999999999996</v>
      </c>
    </row>
    <row r="327" spans="1:14" x14ac:dyDescent="0.2">
      <c r="A327" s="246" t="s">
        <v>28</v>
      </c>
      <c r="B327" s="473"/>
      <c r="C327" s="351">
        <v>200</v>
      </c>
      <c r="D327" s="351">
        <v>200</v>
      </c>
      <c r="E327" s="246" t="s">
        <v>143</v>
      </c>
      <c r="F327" s="246">
        <v>100</v>
      </c>
      <c r="G327" s="246"/>
      <c r="H327" s="247"/>
      <c r="I327" s="246">
        <v>2.82</v>
      </c>
      <c r="J327" s="246">
        <v>3.2</v>
      </c>
      <c r="K327" s="246">
        <v>4.7300000000000004</v>
      </c>
      <c r="L327" s="246">
        <v>58</v>
      </c>
      <c r="M327" s="73">
        <v>51.71</v>
      </c>
      <c r="N327" s="138">
        <f t="shared" si="23"/>
        <v>5.1710000000000003</v>
      </c>
    </row>
    <row r="328" spans="1:14" x14ac:dyDescent="0.2">
      <c r="A328" s="246"/>
      <c r="B328" s="249"/>
      <c r="C328" s="352"/>
      <c r="D328" s="352"/>
      <c r="E328" s="246" t="s">
        <v>20</v>
      </c>
      <c r="F328" s="246">
        <v>20</v>
      </c>
      <c r="G328" s="246"/>
      <c r="H328" s="247"/>
      <c r="I328" s="246" t="s">
        <v>21</v>
      </c>
      <c r="J328" s="246" t="s">
        <v>21</v>
      </c>
      <c r="K328" s="246">
        <v>19.96</v>
      </c>
      <c r="L328" s="246">
        <v>75.8</v>
      </c>
      <c r="M328" s="73">
        <v>52.87</v>
      </c>
      <c r="N328" s="138">
        <f t="shared" si="23"/>
        <v>1.0573999999999999</v>
      </c>
    </row>
    <row r="329" spans="1:14" x14ac:dyDescent="0.2">
      <c r="A329" s="246"/>
      <c r="B329" s="249"/>
      <c r="C329" s="352"/>
      <c r="D329" s="352"/>
      <c r="E329" s="246"/>
      <c r="F329" s="246"/>
      <c r="G329" s="246"/>
      <c r="H329" s="247">
        <v>200</v>
      </c>
      <c r="I329" s="78">
        <v>3.01</v>
      </c>
      <c r="J329" s="78">
        <v>3.3400000000000003</v>
      </c>
      <c r="K329" s="78">
        <v>24.990000000000002</v>
      </c>
      <c r="L329" s="78">
        <v>133.80000000000001</v>
      </c>
      <c r="M329" s="73"/>
      <c r="N329" s="139">
        <f>SUM(N326:N328)</f>
        <v>7.0712799999999998</v>
      </c>
    </row>
    <row r="330" spans="1:14" ht="12" customHeight="1" x14ac:dyDescent="0.2">
      <c r="A330" s="246" t="s">
        <v>29</v>
      </c>
      <c r="B330" s="474" t="s">
        <v>30</v>
      </c>
      <c r="C330" s="352">
        <v>70</v>
      </c>
      <c r="D330" s="352">
        <v>90</v>
      </c>
      <c r="E330" s="246" t="s">
        <v>31</v>
      </c>
      <c r="F330" s="246">
        <v>80</v>
      </c>
      <c r="G330" s="246">
        <v>80</v>
      </c>
      <c r="H330" s="247"/>
      <c r="I330" s="246">
        <v>6.96</v>
      </c>
      <c r="J330" s="246">
        <v>1.2</v>
      </c>
      <c r="K330" s="246">
        <v>32.96</v>
      </c>
      <c r="L330" s="246">
        <v>181</v>
      </c>
      <c r="M330" s="73">
        <v>55.61</v>
      </c>
      <c r="N330" s="138">
        <f t="shared" si="23"/>
        <v>4.4488000000000003</v>
      </c>
    </row>
    <row r="331" spans="1:14" x14ac:dyDescent="0.2">
      <c r="A331" s="246"/>
      <c r="B331" s="474"/>
      <c r="C331" s="352">
        <v>10</v>
      </c>
      <c r="D331" s="352">
        <v>10</v>
      </c>
      <c r="E331" s="246" t="s">
        <v>32</v>
      </c>
      <c r="F331" s="246">
        <v>10</v>
      </c>
      <c r="G331" s="246"/>
      <c r="H331" s="247"/>
      <c r="I331" s="246">
        <v>2.68</v>
      </c>
      <c r="J331" s="246">
        <v>2.57</v>
      </c>
      <c r="K331" s="246" t="s">
        <v>21</v>
      </c>
      <c r="L331" s="246">
        <v>33.79</v>
      </c>
      <c r="M331" s="73">
        <v>523.4</v>
      </c>
      <c r="N331" s="138">
        <f t="shared" si="23"/>
        <v>5.234</v>
      </c>
    </row>
    <row r="332" spans="1:14" x14ac:dyDescent="0.2">
      <c r="A332" s="246"/>
      <c r="B332" s="249"/>
      <c r="C332" s="352">
        <v>10</v>
      </c>
      <c r="D332" s="352">
        <v>10</v>
      </c>
      <c r="E332" s="246" t="s">
        <v>33</v>
      </c>
      <c r="F332" s="246">
        <v>10</v>
      </c>
      <c r="G332" s="246"/>
      <c r="H332" s="247"/>
      <c r="I332" s="246">
        <v>0.08</v>
      </c>
      <c r="J332" s="246">
        <v>7.25</v>
      </c>
      <c r="K332" s="246">
        <v>0.26</v>
      </c>
      <c r="L332" s="246">
        <v>66.099999999999994</v>
      </c>
      <c r="M332" s="73">
        <v>504.7</v>
      </c>
      <c r="N332" s="138">
        <f t="shared" si="23"/>
        <v>5.0469999999999997</v>
      </c>
    </row>
    <row r="333" spans="1:14" ht="22.5" x14ac:dyDescent="0.2">
      <c r="A333" s="246"/>
      <c r="B333" s="249"/>
      <c r="C333" s="352"/>
      <c r="D333" s="352"/>
      <c r="E333" s="246"/>
      <c r="F333" s="246"/>
      <c r="G333" s="246"/>
      <c r="H333" s="247" t="s">
        <v>35</v>
      </c>
      <c r="I333" s="78">
        <v>9.7200000000000006</v>
      </c>
      <c r="J333" s="78">
        <v>11.02</v>
      </c>
      <c r="K333" s="78">
        <v>33.22</v>
      </c>
      <c r="L333" s="78">
        <v>280.89</v>
      </c>
      <c r="M333" s="73"/>
      <c r="N333" s="139">
        <f>SUM(N330:N332)</f>
        <v>14.729800000000001</v>
      </c>
    </row>
    <row r="334" spans="1:14" x14ac:dyDescent="0.2">
      <c r="A334" s="246"/>
      <c r="B334" s="249" t="s">
        <v>144</v>
      </c>
      <c r="C334" s="352">
        <v>120</v>
      </c>
      <c r="D334" s="352">
        <v>120</v>
      </c>
      <c r="E334" s="246" t="s">
        <v>168</v>
      </c>
      <c r="F334" s="246">
        <v>120</v>
      </c>
      <c r="G334" s="246">
        <v>120</v>
      </c>
      <c r="H334" s="247">
        <v>120</v>
      </c>
      <c r="I334" s="246">
        <v>1.8</v>
      </c>
      <c r="J334" s="246">
        <v>0.84</v>
      </c>
      <c r="K334" s="246">
        <v>18.309999999999999</v>
      </c>
      <c r="L334" s="246">
        <v>74.760000000000005</v>
      </c>
      <c r="M334" s="73">
        <v>68.900000000000006</v>
      </c>
      <c r="N334" s="139">
        <f t="shared" si="23"/>
        <v>8.2680000000000007</v>
      </c>
    </row>
    <row r="335" spans="1:14" x14ac:dyDescent="0.2">
      <c r="A335" s="246" t="s">
        <v>38</v>
      </c>
      <c r="B335" s="452" t="s">
        <v>430</v>
      </c>
      <c r="C335" s="352">
        <v>200</v>
      </c>
      <c r="D335" s="352">
        <v>200</v>
      </c>
      <c r="E335" s="461" t="s">
        <v>430</v>
      </c>
      <c r="F335" s="246">
        <v>200</v>
      </c>
      <c r="G335" s="246">
        <v>200</v>
      </c>
      <c r="H335" s="247">
        <v>200</v>
      </c>
      <c r="I335" s="246"/>
      <c r="J335" s="246"/>
      <c r="K335" s="246">
        <v>19</v>
      </c>
      <c r="L335" s="246">
        <v>75</v>
      </c>
      <c r="M335" s="73">
        <v>65.86</v>
      </c>
      <c r="N335" s="139">
        <f t="shared" si="23"/>
        <v>13.172000000000001</v>
      </c>
    </row>
    <row r="336" spans="1:14" ht="14.25" customHeight="1" x14ac:dyDescent="0.2">
      <c r="A336" s="259"/>
      <c r="B336" s="259"/>
      <c r="C336" s="419"/>
      <c r="D336" s="419"/>
      <c r="E336" s="246"/>
      <c r="F336" s="246"/>
      <c r="G336" s="246">
        <v>2</v>
      </c>
      <c r="H336" s="247"/>
      <c r="I336" s="107">
        <f>SUM(I334:I335)</f>
        <v>1.8</v>
      </c>
      <c r="J336" s="107">
        <f>SUM(J334:J335)</f>
        <v>0.84</v>
      </c>
      <c r="K336" s="107">
        <f>SUM(K334:K335)</f>
        <v>37.31</v>
      </c>
      <c r="L336" s="107">
        <f>SUM(L334:L335)</f>
        <v>149.76</v>
      </c>
      <c r="M336" s="107"/>
      <c r="N336" s="138"/>
    </row>
    <row r="337" spans="1:14" ht="12" customHeight="1" x14ac:dyDescent="0.2">
      <c r="A337" s="475" t="s">
        <v>39</v>
      </c>
      <c r="B337" s="476"/>
      <c r="C337" s="354"/>
      <c r="D337" s="354"/>
      <c r="E337" s="246"/>
      <c r="F337" s="246"/>
      <c r="G337" s="246"/>
      <c r="H337" s="247"/>
      <c r="I337" s="107">
        <f>I325+I329+I333+I336</f>
        <v>20.05</v>
      </c>
      <c r="J337" s="107">
        <f>J325+J329+J333+J336</f>
        <v>21.49</v>
      </c>
      <c r="K337" s="107">
        <f>K325+K329+K333+K336</f>
        <v>129.19</v>
      </c>
      <c r="L337" s="107">
        <f>L325+L329+L333+L336</f>
        <v>777.9</v>
      </c>
      <c r="M337" s="107"/>
      <c r="N337" s="139">
        <f>N335+N334+N333+N329+N325</f>
        <v>51.312633000000005</v>
      </c>
    </row>
    <row r="338" spans="1:14" x14ac:dyDescent="0.2">
      <c r="A338" s="149" t="s">
        <v>40</v>
      </c>
      <c r="B338" s="253"/>
      <c r="C338" s="399"/>
      <c r="D338" s="399"/>
      <c r="E338" s="151"/>
      <c r="F338" s="151"/>
      <c r="G338" s="151"/>
      <c r="H338" s="152"/>
      <c r="I338" s="151" t="s">
        <v>85</v>
      </c>
      <c r="J338" s="151"/>
      <c r="K338" s="151"/>
      <c r="L338" s="151"/>
      <c r="M338" s="153"/>
      <c r="N338" s="138"/>
    </row>
    <row r="339" spans="1:14" ht="12" customHeight="1" x14ac:dyDescent="0.2">
      <c r="A339" s="246"/>
      <c r="B339" s="474" t="s">
        <v>146</v>
      </c>
      <c r="C339" s="352"/>
      <c r="D339" s="352"/>
      <c r="E339" s="246" t="s">
        <v>147</v>
      </c>
      <c r="F339" s="246">
        <v>86.67</v>
      </c>
      <c r="G339" s="246" t="s">
        <v>148</v>
      </c>
      <c r="H339" s="247"/>
      <c r="I339" s="246">
        <v>1.3</v>
      </c>
      <c r="J339" s="246">
        <v>0.69</v>
      </c>
      <c r="K339" s="246">
        <v>7</v>
      </c>
      <c r="L339" s="246">
        <v>29.12</v>
      </c>
      <c r="M339" s="73">
        <v>38.06</v>
      </c>
      <c r="N339" s="138">
        <f t="shared" ref="N339:N342" si="24">F339*M339/1000</f>
        <v>3.2986602</v>
      </c>
    </row>
    <row r="340" spans="1:14" x14ac:dyDescent="0.2">
      <c r="A340" s="246" t="s">
        <v>149</v>
      </c>
      <c r="B340" s="474"/>
      <c r="C340" s="352">
        <v>80</v>
      </c>
      <c r="D340" s="352">
        <v>120</v>
      </c>
      <c r="E340" s="246" t="s">
        <v>51</v>
      </c>
      <c r="F340" s="246">
        <v>5</v>
      </c>
      <c r="G340" s="246">
        <v>5</v>
      </c>
      <c r="H340" s="247"/>
      <c r="I340" s="246"/>
      <c r="J340" s="246">
        <v>6.99</v>
      </c>
      <c r="K340" s="246"/>
      <c r="L340" s="246">
        <v>62.93</v>
      </c>
      <c r="M340" s="73">
        <v>118.3</v>
      </c>
      <c r="N340" s="138">
        <f t="shared" si="24"/>
        <v>0.59150000000000003</v>
      </c>
    </row>
    <row r="341" spans="1:14" ht="13.5" customHeight="1" x14ac:dyDescent="0.2">
      <c r="A341" s="246"/>
      <c r="B341" s="249"/>
      <c r="C341" s="352"/>
      <c r="D341" s="352"/>
      <c r="E341" s="246" t="s">
        <v>45</v>
      </c>
      <c r="F341" s="246">
        <v>30</v>
      </c>
      <c r="G341" s="246">
        <v>26.4</v>
      </c>
      <c r="H341" s="247"/>
      <c r="I341" s="246">
        <v>0.12</v>
      </c>
      <c r="J341" s="246">
        <v>0.105</v>
      </c>
      <c r="K341" s="246">
        <v>2.58</v>
      </c>
      <c r="L341" s="246">
        <v>11.88</v>
      </c>
      <c r="M341" s="73">
        <v>83.14</v>
      </c>
      <c r="N341" s="138">
        <f t="shared" si="24"/>
        <v>2.4941999999999998</v>
      </c>
    </row>
    <row r="342" spans="1:14" x14ac:dyDescent="0.2">
      <c r="A342" s="246"/>
      <c r="B342" s="249"/>
      <c r="C342" s="352"/>
      <c r="D342" s="352"/>
      <c r="E342" s="246" t="s">
        <v>20</v>
      </c>
      <c r="F342" s="246">
        <v>3</v>
      </c>
      <c r="G342" s="246">
        <v>3</v>
      </c>
      <c r="H342" s="247"/>
      <c r="I342" s="246"/>
      <c r="J342" s="246"/>
      <c r="K342" s="246">
        <v>2.99</v>
      </c>
      <c r="L342" s="246">
        <v>11.38</v>
      </c>
      <c r="M342" s="73">
        <v>52.87</v>
      </c>
      <c r="N342" s="138">
        <f t="shared" si="24"/>
        <v>0.15860999999999997</v>
      </c>
    </row>
    <row r="343" spans="1:14" x14ac:dyDescent="0.2">
      <c r="A343" s="246"/>
      <c r="B343" s="249"/>
      <c r="C343" s="352"/>
      <c r="D343" s="352"/>
      <c r="E343" s="246"/>
      <c r="F343" s="246"/>
      <c r="G343" s="246"/>
      <c r="H343" s="247">
        <v>100</v>
      </c>
      <c r="I343" s="78">
        <v>1.42</v>
      </c>
      <c r="J343" s="78">
        <v>7.7850000000000001</v>
      </c>
      <c r="K343" s="78">
        <v>12.57</v>
      </c>
      <c r="L343" s="78">
        <v>115.30999999999999</v>
      </c>
      <c r="M343" s="73"/>
      <c r="N343" s="139">
        <f>SUM(N339:N342)</f>
        <v>6.5429702000000001</v>
      </c>
    </row>
    <row r="344" spans="1:14" ht="12" customHeight="1" x14ac:dyDescent="0.2">
      <c r="A344" s="151" t="s">
        <v>169</v>
      </c>
      <c r="B344" s="530" t="s">
        <v>170</v>
      </c>
      <c r="C344" s="448" t="s">
        <v>415</v>
      </c>
      <c r="D344" s="448" t="s">
        <v>415</v>
      </c>
      <c r="E344" s="151" t="s">
        <v>49</v>
      </c>
      <c r="F344" s="151">
        <v>62.5</v>
      </c>
      <c r="G344" s="151">
        <v>50</v>
      </c>
      <c r="H344" s="152"/>
      <c r="I344" s="151">
        <v>0.15</v>
      </c>
      <c r="J344" s="151">
        <v>0.05</v>
      </c>
      <c r="K344" s="151">
        <v>2.85</v>
      </c>
      <c r="L344" s="151">
        <v>13.5</v>
      </c>
      <c r="M344" s="153">
        <v>18.46</v>
      </c>
      <c r="N344" s="138">
        <f t="shared" ref="N344:N393" si="25">F344*M344/1000</f>
        <v>1.1537500000000001</v>
      </c>
    </row>
    <row r="345" spans="1:14" x14ac:dyDescent="0.2">
      <c r="A345" s="151"/>
      <c r="B345" s="530"/>
      <c r="C345" s="399"/>
      <c r="D345" s="399"/>
      <c r="E345" s="151" t="s">
        <v>43</v>
      </c>
      <c r="F345" s="151">
        <v>12.5</v>
      </c>
      <c r="G345" s="151">
        <v>10</v>
      </c>
      <c r="H345" s="152"/>
      <c r="I345" s="151">
        <v>0.12</v>
      </c>
      <c r="J345" s="151">
        <v>0.05</v>
      </c>
      <c r="K345" s="151">
        <v>6.3</v>
      </c>
      <c r="L345" s="151">
        <v>3.4</v>
      </c>
      <c r="M345" s="153">
        <v>36.67</v>
      </c>
      <c r="N345" s="138">
        <f t="shared" si="25"/>
        <v>0.45837499999999998</v>
      </c>
    </row>
    <row r="346" spans="1:14" x14ac:dyDescent="0.2">
      <c r="A346" s="151"/>
      <c r="B346" s="253"/>
      <c r="C346" s="399"/>
      <c r="D346" s="399"/>
      <c r="E346" s="151" t="s">
        <v>52</v>
      </c>
      <c r="F346" s="151">
        <v>12</v>
      </c>
      <c r="G346" s="151">
        <v>10</v>
      </c>
      <c r="H346" s="152"/>
      <c r="I346" s="151">
        <v>0.6</v>
      </c>
      <c r="J346" s="151">
        <v>0.12</v>
      </c>
      <c r="K346" s="151">
        <v>4.8899999999999997</v>
      </c>
      <c r="L346" s="151">
        <v>24.6</v>
      </c>
      <c r="M346" s="153">
        <v>27.74</v>
      </c>
      <c r="N346" s="138">
        <f t="shared" si="25"/>
        <v>0.33288000000000001</v>
      </c>
    </row>
    <row r="347" spans="1:14" x14ac:dyDescent="0.2">
      <c r="A347" s="151"/>
      <c r="B347" s="253"/>
      <c r="C347" s="399"/>
      <c r="D347" s="399"/>
      <c r="E347" s="151" t="s">
        <v>50</v>
      </c>
      <c r="F347" s="151">
        <v>40</v>
      </c>
      <c r="G347" s="151">
        <v>30</v>
      </c>
      <c r="H347" s="152"/>
      <c r="I347" s="151">
        <v>0.8</v>
      </c>
      <c r="J347" s="151">
        <v>0.11</v>
      </c>
      <c r="K347" s="151">
        <v>0.37</v>
      </c>
      <c r="L347" s="151">
        <v>23.04</v>
      </c>
      <c r="M347" s="153">
        <v>30.16</v>
      </c>
      <c r="N347" s="138">
        <f t="shared" si="25"/>
        <v>1.2064000000000001</v>
      </c>
    </row>
    <row r="348" spans="1:14" x14ac:dyDescent="0.2">
      <c r="A348" s="151"/>
      <c r="B348" s="253"/>
      <c r="C348" s="399"/>
      <c r="D348" s="399"/>
      <c r="E348" s="151" t="s">
        <v>171</v>
      </c>
      <c r="F348" s="151">
        <v>0</v>
      </c>
      <c r="G348" s="151">
        <v>0</v>
      </c>
      <c r="H348" s="152"/>
      <c r="I348" s="151">
        <v>3.88</v>
      </c>
      <c r="J348" s="151"/>
      <c r="K348" s="151"/>
      <c r="L348" s="151"/>
      <c r="M348" s="153">
        <v>0</v>
      </c>
      <c r="N348" s="138">
        <f t="shared" si="25"/>
        <v>0</v>
      </c>
    </row>
    <row r="349" spans="1:14" x14ac:dyDescent="0.2">
      <c r="A349" s="151"/>
      <c r="B349" s="253"/>
      <c r="C349" s="399"/>
      <c r="D349" s="399"/>
      <c r="E349" s="151" t="s">
        <v>172</v>
      </c>
      <c r="F349" s="151">
        <v>5</v>
      </c>
      <c r="G349" s="151">
        <v>5</v>
      </c>
      <c r="H349" s="152"/>
      <c r="I349" s="151"/>
      <c r="J349" s="151"/>
      <c r="K349" s="151"/>
      <c r="L349" s="151"/>
      <c r="M349" s="153"/>
      <c r="N349" s="138">
        <f t="shared" si="25"/>
        <v>0</v>
      </c>
    </row>
    <row r="350" spans="1:14" x14ac:dyDescent="0.2">
      <c r="A350" s="151"/>
      <c r="B350" s="253"/>
      <c r="C350" s="399"/>
      <c r="D350" s="399"/>
      <c r="E350" s="151" t="s">
        <v>51</v>
      </c>
      <c r="F350" s="151">
        <v>5</v>
      </c>
      <c r="G350" s="151">
        <v>5</v>
      </c>
      <c r="H350" s="152"/>
      <c r="I350" s="151"/>
      <c r="J350" s="151">
        <v>4.99</v>
      </c>
      <c r="K350" s="151"/>
      <c r="L350" s="151">
        <v>44.95</v>
      </c>
      <c r="M350" s="153">
        <v>118.3</v>
      </c>
      <c r="N350" s="138">
        <f t="shared" si="25"/>
        <v>0.59150000000000003</v>
      </c>
    </row>
    <row r="351" spans="1:14" x14ac:dyDescent="0.2">
      <c r="A351" s="151"/>
      <c r="B351" s="253"/>
      <c r="C351" s="399"/>
      <c r="D351" s="399"/>
      <c r="E351" s="151" t="s">
        <v>22</v>
      </c>
      <c r="F351" s="151">
        <v>1</v>
      </c>
      <c r="G351" s="151"/>
      <c r="H351" s="152"/>
      <c r="I351" s="151">
        <v>0.8</v>
      </c>
      <c r="J351" s="151">
        <v>0.2</v>
      </c>
      <c r="K351" s="151"/>
      <c r="L351" s="151">
        <v>6</v>
      </c>
      <c r="M351" s="153"/>
      <c r="N351" s="138">
        <f t="shared" si="25"/>
        <v>0</v>
      </c>
    </row>
    <row r="352" spans="1:14" x14ac:dyDescent="0.2">
      <c r="A352" s="151"/>
      <c r="B352" s="253"/>
      <c r="C352" s="399"/>
      <c r="D352" s="399"/>
      <c r="E352" s="151" t="s">
        <v>173</v>
      </c>
      <c r="F352" s="151">
        <v>200</v>
      </c>
      <c r="G352" s="151">
        <v>200</v>
      </c>
      <c r="H352" s="152"/>
      <c r="I352" s="151">
        <v>9.68</v>
      </c>
      <c r="J352" s="151">
        <v>6.24</v>
      </c>
      <c r="K352" s="151"/>
      <c r="L352" s="151">
        <v>88.29</v>
      </c>
      <c r="M352" s="153"/>
      <c r="N352" s="138">
        <f t="shared" si="25"/>
        <v>0</v>
      </c>
    </row>
    <row r="353" spans="1:14" x14ac:dyDescent="0.2">
      <c r="A353" s="151"/>
      <c r="B353" s="253"/>
      <c r="C353" s="399"/>
      <c r="D353" s="399"/>
      <c r="E353" s="151" t="s">
        <v>153</v>
      </c>
      <c r="F353" s="151">
        <v>54</v>
      </c>
      <c r="G353" s="151">
        <v>40</v>
      </c>
      <c r="H353" s="152"/>
      <c r="I353" s="151">
        <v>10</v>
      </c>
      <c r="J353" s="151">
        <v>6.48</v>
      </c>
      <c r="K353" s="151" t="s">
        <v>21</v>
      </c>
      <c r="L353" s="151">
        <v>88.29</v>
      </c>
      <c r="M353" s="153">
        <v>323.91000000000003</v>
      </c>
      <c r="N353" s="138">
        <f t="shared" si="25"/>
        <v>17.491140000000001</v>
      </c>
    </row>
    <row r="354" spans="1:14" x14ac:dyDescent="0.2">
      <c r="A354" s="151"/>
      <c r="B354" s="253"/>
      <c r="C354" s="399"/>
      <c r="D354" s="399"/>
      <c r="E354" s="151" t="s">
        <v>56</v>
      </c>
      <c r="F354" s="151">
        <v>10</v>
      </c>
      <c r="G354" s="151">
        <v>10</v>
      </c>
      <c r="H354" s="152">
        <v>10</v>
      </c>
      <c r="I354" s="151">
        <v>0.28000000000000003</v>
      </c>
      <c r="J354" s="151">
        <v>2</v>
      </c>
      <c r="K354" s="151">
        <v>0.32</v>
      </c>
      <c r="L354" s="151">
        <v>20.64</v>
      </c>
      <c r="M354" s="153">
        <v>171.79</v>
      </c>
      <c r="N354" s="138">
        <f t="shared" si="25"/>
        <v>1.7178999999999998</v>
      </c>
    </row>
    <row r="355" spans="1:14" ht="13.5" customHeight="1" x14ac:dyDescent="0.2">
      <c r="A355" s="151"/>
      <c r="B355" s="253"/>
      <c r="C355" s="399"/>
      <c r="D355" s="399"/>
      <c r="E355" s="151"/>
      <c r="F355" s="151"/>
      <c r="G355" s="151"/>
      <c r="H355" s="152" t="s">
        <v>57</v>
      </c>
      <c r="I355" s="149">
        <v>26.310000000000002</v>
      </c>
      <c r="J355" s="149">
        <v>20.240000000000002</v>
      </c>
      <c r="K355" s="149">
        <v>14.729999999999999</v>
      </c>
      <c r="L355" s="149">
        <v>312.70999999999998</v>
      </c>
      <c r="M355" s="153"/>
      <c r="N355" s="139">
        <f>SUM(N344:N354)</f>
        <v>22.951945000000002</v>
      </c>
    </row>
    <row r="356" spans="1:14" x14ac:dyDescent="0.2">
      <c r="A356" s="151" t="s">
        <v>174</v>
      </c>
      <c r="B356" s="531" t="s">
        <v>175</v>
      </c>
      <c r="C356" s="400"/>
      <c r="D356" s="400"/>
      <c r="E356" s="151" t="s">
        <v>60</v>
      </c>
      <c r="F356" s="151">
        <v>55.6</v>
      </c>
      <c r="G356" s="151">
        <v>41.7</v>
      </c>
      <c r="H356" s="152"/>
      <c r="I356" s="151">
        <v>10.3</v>
      </c>
      <c r="J356" s="151">
        <v>6.67</v>
      </c>
      <c r="K356" s="151"/>
      <c r="L356" s="151">
        <v>90.91</v>
      </c>
      <c r="M356" s="153">
        <v>323.91000000000003</v>
      </c>
      <c r="N356" s="138">
        <f t="shared" si="25"/>
        <v>18.009396000000002</v>
      </c>
    </row>
    <row r="357" spans="1:14" x14ac:dyDescent="0.2">
      <c r="A357" s="151"/>
      <c r="B357" s="532"/>
      <c r="C357" s="401"/>
      <c r="D357" s="401"/>
      <c r="E357" s="151" t="s">
        <v>71</v>
      </c>
      <c r="F357" s="151">
        <v>8</v>
      </c>
      <c r="G357" s="151">
        <v>8</v>
      </c>
      <c r="H357" s="152">
        <v>70</v>
      </c>
      <c r="I357" s="151">
        <v>0.69</v>
      </c>
      <c r="J357" s="151">
        <v>0.12</v>
      </c>
      <c r="K357" s="151">
        <v>3.12</v>
      </c>
      <c r="L357" s="151">
        <v>16.72</v>
      </c>
      <c r="M357" s="153">
        <v>55.61</v>
      </c>
      <c r="N357" s="138">
        <f t="shared" si="25"/>
        <v>0.44488</v>
      </c>
    </row>
    <row r="358" spans="1:14" x14ac:dyDescent="0.2">
      <c r="A358" s="151"/>
      <c r="B358" s="253"/>
      <c r="C358" s="399"/>
      <c r="D358" s="399"/>
      <c r="E358" s="151" t="s">
        <v>19</v>
      </c>
      <c r="F358" s="151">
        <v>11</v>
      </c>
      <c r="G358" s="151">
        <v>11</v>
      </c>
      <c r="H358" s="152"/>
      <c r="I358" s="151"/>
      <c r="J358" s="151"/>
      <c r="K358" s="151"/>
      <c r="L358" s="151"/>
      <c r="M358" s="153">
        <v>51.71</v>
      </c>
      <c r="N358" s="138">
        <f t="shared" si="25"/>
        <v>0.56881000000000004</v>
      </c>
    </row>
    <row r="359" spans="1:14" x14ac:dyDescent="0.2">
      <c r="A359" s="151"/>
      <c r="B359" s="253"/>
      <c r="C359" s="399"/>
      <c r="D359" s="399"/>
      <c r="E359" s="151" t="s">
        <v>176</v>
      </c>
      <c r="F359" s="151"/>
      <c r="G359" s="151">
        <v>56</v>
      </c>
      <c r="H359" s="152"/>
      <c r="I359" s="151"/>
      <c r="J359" s="151"/>
      <c r="K359" s="151"/>
      <c r="L359" s="151"/>
      <c r="M359" s="153"/>
      <c r="N359" s="138">
        <f t="shared" si="25"/>
        <v>0</v>
      </c>
    </row>
    <row r="360" spans="1:14" x14ac:dyDescent="0.2">
      <c r="A360" s="151"/>
      <c r="B360" s="253"/>
      <c r="C360" s="399"/>
      <c r="D360" s="399"/>
      <c r="E360" s="151" t="s">
        <v>52</v>
      </c>
      <c r="F360" s="151">
        <v>31</v>
      </c>
      <c r="G360" s="151">
        <v>23.56</v>
      </c>
      <c r="H360" s="152"/>
      <c r="I360" s="151">
        <v>0.62</v>
      </c>
      <c r="J360" s="151"/>
      <c r="K360" s="151">
        <v>1.53</v>
      </c>
      <c r="L360" s="151">
        <v>7.71</v>
      </c>
      <c r="M360" s="153">
        <v>27.74</v>
      </c>
      <c r="N360" s="138">
        <f t="shared" si="25"/>
        <v>0.85993999999999993</v>
      </c>
    </row>
    <row r="361" spans="1:14" x14ac:dyDescent="0.2">
      <c r="A361" s="151"/>
      <c r="B361" s="253"/>
      <c r="C361" s="399"/>
      <c r="D361" s="399"/>
      <c r="E361" s="151" t="s">
        <v>51</v>
      </c>
      <c r="F361" s="151">
        <v>4</v>
      </c>
      <c r="G361" s="151">
        <v>4</v>
      </c>
      <c r="H361" s="152"/>
      <c r="I361" s="151"/>
      <c r="J361" s="151">
        <v>3.99</v>
      </c>
      <c r="K361" s="151">
        <v>35.96</v>
      </c>
      <c r="L361" s="151"/>
      <c r="M361" s="153">
        <v>118.3</v>
      </c>
      <c r="N361" s="138">
        <f t="shared" si="25"/>
        <v>0.47320000000000001</v>
      </c>
    </row>
    <row r="362" spans="1:14" x14ac:dyDescent="0.2">
      <c r="A362" s="151"/>
      <c r="B362" s="253"/>
      <c r="C362" s="399"/>
      <c r="D362" s="399"/>
      <c r="E362" s="151" t="s">
        <v>177</v>
      </c>
      <c r="F362" s="151"/>
      <c r="G362" s="151">
        <v>13</v>
      </c>
      <c r="H362" s="152"/>
      <c r="I362" s="151"/>
      <c r="J362" s="151"/>
      <c r="K362" s="151"/>
      <c r="L362" s="151"/>
      <c r="M362" s="153"/>
      <c r="N362" s="138">
        <f t="shared" si="25"/>
        <v>0</v>
      </c>
    </row>
    <row r="363" spans="1:14" x14ac:dyDescent="0.2">
      <c r="A363" s="151"/>
      <c r="B363" s="253"/>
      <c r="C363" s="399"/>
      <c r="D363" s="399"/>
      <c r="E363" s="151" t="s">
        <v>91</v>
      </c>
      <c r="F363" s="151">
        <v>5</v>
      </c>
      <c r="G363" s="151">
        <v>5</v>
      </c>
      <c r="H363" s="152"/>
      <c r="I363" s="151">
        <v>0.76</v>
      </c>
      <c r="J363" s="151">
        <v>0.63</v>
      </c>
      <c r="K363" s="151">
        <v>0.03</v>
      </c>
      <c r="L363" s="151">
        <v>8.1999999999999993</v>
      </c>
      <c r="M363" s="153">
        <v>220.75</v>
      </c>
      <c r="N363" s="138">
        <f t="shared" si="25"/>
        <v>1.10375</v>
      </c>
    </row>
    <row r="364" spans="1:14" x14ac:dyDescent="0.2">
      <c r="A364" s="151"/>
      <c r="B364" s="253"/>
      <c r="C364" s="399"/>
      <c r="D364" s="399"/>
      <c r="E364" s="151" t="s">
        <v>93</v>
      </c>
      <c r="F364" s="151">
        <v>6</v>
      </c>
      <c r="G364" s="151">
        <v>6</v>
      </c>
      <c r="H364" s="152"/>
      <c r="I364" s="151">
        <v>0.52</v>
      </c>
      <c r="J364" s="151">
        <v>0.08</v>
      </c>
      <c r="K364" s="151">
        <v>2.3199999999999998</v>
      </c>
      <c r="L364" s="151">
        <v>12.54</v>
      </c>
      <c r="M364" s="153"/>
      <c r="N364" s="138">
        <f t="shared" si="25"/>
        <v>0</v>
      </c>
    </row>
    <row r="365" spans="1:14" x14ac:dyDescent="0.2">
      <c r="A365" s="151"/>
      <c r="B365" s="253"/>
      <c r="C365" s="399"/>
      <c r="D365" s="399"/>
      <c r="E365" s="151" t="s">
        <v>95</v>
      </c>
      <c r="F365" s="151"/>
      <c r="G365" s="151">
        <v>82</v>
      </c>
      <c r="H365" s="152"/>
      <c r="I365" s="151"/>
      <c r="J365" s="151"/>
      <c r="K365" s="151"/>
      <c r="L365" s="151"/>
      <c r="M365" s="153"/>
      <c r="N365" s="138">
        <f t="shared" si="25"/>
        <v>0</v>
      </c>
    </row>
    <row r="366" spans="1:14" x14ac:dyDescent="0.2">
      <c r="A366" s="151"/>
      <c r="B366" s="253"/>
      <c r="C366" s="399"/>
      <c r="D366" s="399"/>
      <c r="E366" s="151" t="s">
        <v>51</v>
      </c>
      <c r="F366" s="151">
        <v>4</v>
      </c>
      <c r="G366" s="151">
        <v>4</v>
      </c>
      <c r="H366" s="152"/>
      <c r="I366" s="151"/>
      <c r="J366" s="151"/>
      <c r="K366" s="151">
        <v>3.99</v>
      </c>
      <c r="L366" s="151">
        <v>35.96</v>
      </c>
      <c r="M366" s="153">
        <v>118.3</v>
      </c>
      <c r="N366" s="138">
        <f t="shared" si="25"/>
        <v>0.47320000000000001</v>
      </c>
    </row>
    <row r="367" spans="1:14" x14ac:dyDescent="0.2">
      <c r="A367" s="151"/>
      <c r="B367" s="253"/>
      <c r="C367" s="399"/>
      <c r="D367" s="399"/>
      <c r="E367" s="151" t="s">
        <v>178</v>
      </c>
      <c r="F367" s="151">
        <v>0</v>
      </c>
      <c r="G367" s="151"/>
      <c r="H367" s="152"/>
      <c r="I367" s="151">
        <v>0.03</v>
      </c>
      <c r="J367" s="151"/>
      <c r="K367" s="151">
        <v>0.03</v>
      </c>
      <c r="L367" s="151">
        <v>7.85</v>
      </c>
      <c r="M367" s="153">
        <v>0</v>
      </c>
      <c r="N367" s="138">
        <f t="shared" si="25"/>
        <v>0</v>
      </c>
    </row>
    <row r="368" spans="1:14" x14ac:dyDescent="0.2">
      <c r="A368" s="151"/>
      <c r="B368" s="253"/>
      <c r="C368" s="399"/>
      <c r="D368" s="399"/>
      <c r="E368" s="151" t="s">
        <v>51</v>
      </c>
      <c r="F368" s="151">
        <v>1</v>
      </c>
      <c r="G368" s="151"/>
      <c r="H368" s="152"/>
      <c r="I368" s="151"/>
      <c r="J368" s="151">
        <v>1</v>
      </c>
      <c r="K368" s="151"/>
      <c r="L368" s="151">
        <v>8.99</v>
      </c>
      <c r="M368" s="153">
        <v>118.3</v>
      </c>
      <c r="N368" s="138">
        <f t="shared" si="25"/>
        <v>0.1183</v>
      </c>
    </row>
    <row r="369" spans="1:14" x14ac:dyDescent="0.2">
      <c r="A369" s="151"/>
      <c r="B369" s="253"/>
      <c r="C369" s="399"/>
      <c r="D369" s="399"/>
      <c r="E369" s="151"/>
      <c r="F369" s="151"/>
      <c r="G369" s="151"/>
      <c r="H369" s="152"/>
      <c r="I369" s="149">
        <v>12.919999999999998</v>
      </c>
      <c r="J369" s="149">
        <v>12.490000000000002</v>
      </c>
      <c r="K369" s="149">
        <v>46.980000000000004</v>
      </c>
      <c r="L369" s="149">
        <v>188.88</v>
      </c>
      <c r="M369" s="153"/>
      <c r="N369" s="139">
        <f>SUM(N356:N368)</f>
        <v>22.051476000000001</v>
      </c>
    </row>
    <row r="370" spans="1:14" x14ac:dyDescent="0.2">
      <c r="A370" s="151" t="s">
        <v>157</v>
      </c>
      <c r="B370" s="533" t="s">
        <v>179</v>
      </c>
      <c r="C370" s="402"/>
      <c r="D370" s="402"/>
      <c r="E370" s="151" t="s">
        <v>159</v>
      </c>
      <c r="F370" s="151">
        <v>47.6</v>
      </c>
      <c r="G370" s="151">
        <v>47.6</v>
      </c>
      <c r="H370" s="152"/>
      <c r="I370" s="151">
        <v>5.99</v>
      </c>
      <c r="J370" s="151">
        <v>1.55</v>
      </c>
      <c r="K370" s="151">
        <v>29.76</v>
      </c>
      <c r="L370" s="151">
        <v>157.9</v>
      </c>
      <c r="M370" s="153">
        <v>73.88</v>
      </c>
      <c r="N370" s="138">
        <f t="shared" si="25"/>
        <v>3.5166880000000003</v>
      </c>
    </row>
    <row r="371" spans="1:14" x14ac:dyDescent="0.2">
      <c r="A371" s="151"/>
      <c r="B371" s="534"/>
      <c r="C371" s="403">
        <v>100</v>
      </c>
      <c r="D371" s="403">
        <v>100</v>
      </c>
      <c r="E371" s="151" t="s">
        <v>23</v>
      </c>
      <c r="F371" s="151">
        <v>5</v>
      </c>
      <c r="G371" s="151">
        <v>5</v>
      </c>
      <c r="H371" s="152"/>
      <c r="I371" s="151">
        <v>0.04</v>
      </c>
      <c r="J371" s="151">
        <v>3.6</v>
      </c>
      <c r="K371" s="151">
        <v>0.13</v>
      </c>
      <c r="L371" s="151">
        <v>33.6</v>
      </c>
      <c r="M371" s="153">
        <v>504.7</v>
      </c>
      <c r="N371" s="138">
        <f t="shared" si="25"/>
        <v>2.5234999999999999</v>
      </c>
    </row>
    <row r="372" spans="1:14" x14ac:dyDescent="0.2">
      <c r="A372" s="151"/>
      <c r="B372" s="253"/>
      <c r="C372" s="399"/>
      <c r="D372" s="399"/>
      <c r="E372" s="151" t="s">
        <v>22</v>
      </c>
      <c r="F372" s="151">
        <v>1</v>
      </c>
      <c r="G372" s="151">
        <v>1</v>
      </c>
      <c r="H372" s="152"/>
      <c r="I372" s="151"/>
      <c r="J372" s="151"/>
      <c r="K372" s="151"/>
      <c r="L372" s="151"/>
      <c r="M372" s="153"/>
      <c r="N372" s="138">
        <f t="shared" si="25"/>
        <v>0</v>
      </c>
    </row>
    <row r="373" spans="1:14" x14ac:dyDescent="0.2">
      <c r="A373" s="151"/>
      <c r="B373" s="253"/>
      <c r="C373" s="399"/>
      <c r="D373" s="399"/>
      <c r="E373" s="151"/>
      <c r="F373" s="151"/>
      <c r="G373" s="151"/>
      <c r="H373" s="152">
        <v>100</v>
      </c>
      <c r="I373" s="149">
        <v>6.03</v>
      </c>
      <c r="J373" s="149">
        <v>5.15</v>
      </c>
      <c r="K373" s="149">
        <v>29.89</v>
      </c>
      <c r="L373" s="149">
        <v>191.5</v>
      </c>
      <c r="M373" s="153"/>
      <c r="N373" s="139">
        <f>SUM(N370:N372)</f>
        <v>6.0401880000000006</v>
      </c>
    </row>
    <row r="374" spans="1:14" ht="12" customHeight="1" x14ac:dyDescent="0.2">
      <c r="A374" s="151" t="s">
        <v>180</v>
      </c>
      <c r="B374" s="533" t="s">
        <v>181</v>
      </c>
      <c r="C374" s="402"/>
      <c r="D374" s="402"/>
      <c r="E374" s="151" t="s">
        <v>45</v>
      </c>
      <c r="F374" s="151">
        <v>25</v>
      </c>
      <c r="G374" s="151">
        <v>22</v>
      </c>
      <c r="H374" s="152"/>
      <c r="I374" s="151">
        <v>0.1</v>
      </c>
      <c r="J374" s="151">
        <v>0.09</v>
      </c>
      <c r="K374" s="151">
        <v>2.2000000000000002</v>
      </c>
      <c r="L374" s="151">
        <v>9.9</v>
      </c>
      <c r="M374" s="153">
        <v>83.14</v>
      </c>
      <c r="N374" s="138">
        <f t="shared" si="25"/>
        <v>2.0785</v>
      </c>
    </row>
    <row r="375" spans="1:14" x14ac:dyDescent="0.2">
      <c r="A375" s="151"/>
      <c r="B375" s="534"/>
      <c r="C375" s="403">
        <v>200</v>
      </c>
      <c r="D375" s="403">
        <v>200</v>
      </c>
      <c r="E375" s="151" t="s">
        <v>20</v>
      </c>
      <c r="F375" s="151">
        <v>20</v>
      </c>
      <c r="G375" s="151">
        <v>20</v>
      </c>
      <c r="H375" s="152"/>
      <c r="I375" s="151"/>
      <c r="J375" s="151"/>
      <c r="K375" s="151">
        <v>19.96</v>
      </c>
      <c r="L375" s="151">
        <v>75.8</v>
      </c>
      <c r="M375" s="153">
        <v>52.87</v>
      </c>
      <c r="N375" s="138">
        <f t="shared" si="25"/>
        <v>1.0573999999999999</v>
      </c>
    </row>
    <row r="376" spans="1:14" x14ac:dyDescent="0.2">
      <c r="A376" s="151"/>
      <c r="B376" s="253"/>
      <c r="C376" s="399"/>
      <c r="D376" s="399"/>
      <c r="E376" s="151"/>
      <c r="F376" s="151"/>
      <c r="G376" s="151"/>
      <c r="H376" s="152">
        <v>200</v>
      </c>
      <c r="I376" s="149">
        <v>0.1</v>
      </c>
      <c r="J376" s="149">
        <v>0.09</v>
      </c>
      <c r="K376" s="149">
        <v>22.16</v>
      </c>
      <c r="L376" s="149">
        <v>85.7</v>
      </c>
      <c r="M376" s="153"/>
      <c r="N376" s="139">
        <f>SUM(N374:N375)</f>
        <v>3.1358999999999999</v>
      </c>
    </row>
    <row r="377" spans="1:14" ht="22.5" x14ac:dyDescent="0.2">
      <c r="A377" s="151"/>
      <c r="B377" s="253" t="s">
        <v>71</v>
      </c>
      <c r="C377" s="448" t="s">
        <v>373</v>
      </c>
      <c r="D377" s="448" t="s">
        <v>374</v>
      </c>
      <c r="E377" s="154" t="s">
        <v>72</v>
      </c>
      <c r="F377" s="154">
        <v>40</v>
      </c>
      <c r="G377" s="154">
        <v>40</v>
      </c>
      <c r="H377" s="155">
        <v>40</v>
      </c>
      <c r="I377" s="151">
        <v>3.48</v>
      </c>
      <c r="J377" s="151">
        <v>0.6</v>
      </c>
      <c r="K377" s="151">
        <v>16</v>
      </c>
      <c r="L377" s="151">
        <v>83.6</v>
      </c>
      <c r="M377" s="153">
        <v>55.61</v>
      </c>
      <c r="N377" s="139">
        <f t="shared" si="25"/>
        <v>2.2244000000000002</v>
      </c>
    </row>
    <row r="378" spans="1:14" x14ac:dyDescent="0.2">
      <c r="A378" s="151"/>
      <c r="B378" s="253"/>
      <c r="C378" s="399"/>
      <c r="D378" s="399"/>
      <c r="E378" s="151" t="s">
        <v>73</v>
      </c>
      <c r="F378" s="151">
        <v>80</v>
      </c>
      <c r="G378" s="151">
        <v>80</v>
      </c>
      <c r="H378" s="152">
        <v>80</v>
      </c>
      <c r="I378" s="151">
        <v>5.28</v>
      </c>
      <c r="J378" s="151">
        <v>0.96</v>
      </c>
      <c r="K378" s="151">
        <v>28.24</v>
      </c>
      <c r="L378" s="151">
        <v>144.80000000000001</v>
      </c>
      <c r="M378" s="153">
        <v>46.28</v>
      </c>
      <c r="N378" s="139">
        <f t="shared" si="25"/>
        <v>3.7023999999999999</v>
      </c>
    </row>
    <row r="379" spans="1:14" x14ac:dyDescent="0.2">
      <c r="A379" s="151"/>
      <c r="B379" s="253"/>
      <c r="C379" s="399"/>
      <c r="D379" s="399"/>
      <c r="E379" s="151"/>
      <c r="F379" s="151"/>
      <c r="G379" s="151"/>
      <c r="H379" s="152"/>
      <c r="I379" s="149">
        <v>8.76</v>
      </c>
      <c r="J379" s="149">
        <v>1.56</v>
      </c>
      <c r="K379" s="149">
        <v>44.239999999999995</v>
      </c>
      <c r="L379" s="149">
        <v>228.4</v>
      </c>
      <c r="M379" s="153"/>
      <c r="N379" s="138"/>
    </row>
    <row r="380" spans="1:14" ht="12" customHeight="1" x14ac:dyDescent="0.2">
      <c r="A380" s="195"/>
      <c r="B380" s="535" t="s">
        <v>335</v>
      </c>
      <c r="C380" s="404"/>
      <c r="D380" s="404"/>
      <c r="E380" s="196" t="s">
        <v>64</v>
      </c>
      <c r="F380" s="197">
        <v>27.5</v>
      </c>
      <c r="G380" s="198"/>
      <c r="H380" s="199"/>
      <c r="I380" s="200">
        <v>2.8</v>
      </c>
      <c r="J380" s="200">
        <v>0.3</v>
      </c>
      <c r="K380" s="200">
        <v>19.2</v>
      </c>
      <c r="L380" s="200">
        <v>93.1</v>
      </c>
      <c r="M380" s="201">
        <v>31.32</v>
      </c>
      <c r="N380" s="138">
        <f t="shared" si="25"/>
        <v>0.86129999999999995</v>
      </c>
    </row>
    <row r="381" spans="1:14" x14ac:dyDescent="0.2">
      <c r="A381" s="195"/>
      <c r="B381" s="536"/>
      <c r="C381" s="405">
        <v>100</v>
      </c>
      <c r="D381" s="405">
        <v>100</v>
      </c>
      <c r="E381" s="196" t="s">
        <v>64</v>
      </c>
      <c r="F381" s="197">
        <v>0.25</v>
      </c>
      <c r="G381" s="198"/>
      <c r="H381" s="199"/>
      <c r="I381" s="200">
        <v>0.25</v>
      </c>
      <c r="J381" s="200">
        <v>0.02</v>
      </c>
      <c r="K381" s="200">
        <v>0.16</v>
      </c>
      <c r="L381" s="200">
        <v>0.81</v>
      </c>
      <c r="M381" s="201">
        <v>31.32</v>
      </c>
      <c r="N381" s="138">
        <f t="shared" si="25"/>
        <v>7.8300000000000002E-3</v>
      </c>
    </row>
    <row r="382" spans="1:14" ht="22.5" x14ac:dyDescent="0.2">
      <c r="A382" s="195"/>
      <c r="B382" s="195"/>
      <c r="C382" s="195"/>
      <c r="D382" s="195"/>
      <c r="E382" s="196" t="s">
        <v>23</v>
      </c>
      <c r="F382" s="197">
        <v>0.12</v>
      </c>
      <c r="G382" s="203"/>
      <c r="H382" s="199"/>
      <c r="I382" s="200">
        <v>0.15</v>
      </c>
      <c r="J382" s="200">
        <v>0.08</v>
      </c>
      <c r="K382" s="200">
        <v>0.01</v>
      </c>
      <c r="L382" s="200">
        <v>79.319999999999993</v>
      </c>
      <c r="M382" s="201">
        <v>504.7</v>
      </c>
      <c r="N382" s="138">
        <f t="shared" si="25"/>
        <v>6.0563999999999993E-2</v>
      </c>
    </row>
    <row r="383" spans="1:14" x14ac:dyDescent="0.2">
      <c r="A383" s="195"/>
      <c r="B383" s="195"/>
      <c r="C383" s="195"/>
      <c r="D383" s="195"/>
      <c r="E383" s="196" t="s">
        <v>91</v>
      </c>
      <c r="F383" s="197">
        <v>31.25</v>
      </c>
      <c r="G383" s="203"/>
      <c r="H383" s="199"/>
      <c r="I383" s="200">
        <v>3.97</v>
      </c>
      <c r="J383" s="200">
        <v>3.59</v>
      </c>
      <c r="K383" s="200">
        <v>0.21</v>
      </c>
      <c r="L383" s="200">
        <v>49</v>
      </c>
      <c r="M383" s="201">
        <v>220.75</v>
      </c>
      <c r="N383" s="138">
        <f t="shared" si="25"/>
        <v>6.8984375</v>
      </c>
    </row>
    <row r="384" spans="1:14" x14ac:dyDescent="0.2">
      <c r="A384" s="195"/>
      <c r="B384" s="195"/>
      <c r="C384" s="195"/>
      <c r="D384" s="195"/>
      <c r="E384" s="196" t="s">
        <v>358</v>
      </c>
      <c r="F384" s="197">
        <v>31.25</v>
      </c>
      <c r="G384" s="198"/>
      <c r="H384" s="199"/>
      <c r="I384" s="200">
        <v>0.56999999999999995</v>
      </c>
      <c r="J384" s="200">
        <v>0.5</v>
      </c>
      <c r="K384" s="200">
        <v>0.03</v>
      </c>
      <c r="L384" s="200">
        <v>7</v>
      </c>
      <c r="M384" s="201">
        <v>51.71</v>
      </c>
      <c r="N384" s="138">
        <f t="shared" si="25"/>
        <v>1.6159375</v>
      </c>
    </row>
    <row r="385" spans="1:14" x14ac:dyDescent="0.2">
      <c r="A385" s="195"/>
      <c r="B385" s="195"/>
      <c r="C385" s="195"/>
      <c r="D385" s="195"/>
      <c r="E385" s="196" t="s">
        <v>336</v>
      </c>
      <c r="F385" s="197">
        <v>1.5</v>
      </c>
      <c r="G385" s="198"/>
      <c r="H385" s="204"/>
      <c r="I385" s="201">
        <v>0.03</v>
      </c>
      <c r="J385" s="201">
        <v>0.24</v>
      </c>
      <c r="K385" s="201">
        <v>0.03</v>
      </c>
      <c r="L385" s="201">
        <v>2.4700000000000002</v>
      </c>
      <c r="M385" s="201">
        <v>171.19</v>
      </c>
      <c r="N385" s="138">
        <f t="shared" si="25"/>
        <v>0.25678499999999999</v>
      </c>
    </row>
    <row r="386" spans="1:14" x14ac:dyDescent="0.2">
      <c r="A386" s="195"/>
      <c r="B386" s="195"/>
      <c r="C386" s="195"/>
      <c r="D386" s="195"/>
      <c r="E386" s="196" t="s">
        <v>22</v>
      </c>
      <c r="F386" s="197">
        <v>0.7</v>
      </c>
      <c r="G386" s="198"/>
      <c r="H386" s="199"/>
      <c r="I386" s="200"/>
      <c r="J386" s="200"/>
      <c r="K386" s="200"/>
      <c r="L386" s="200"/>
      <c r="M386" s="201"/>
      <c r="N386" s="138">
        <f t="shared" si="25"/>
        <v>0</v>
      </c>
    </row>
    <row r="387" spans="1:14" ht="22.5" x14ac:dyDescent="0.2">
      <c r="A387" s="195"/>
      <c r="B387" s="195"/>
      <c r="C387" s="195"/>
      <c r="D387" s="195"/>
      <c r="E387" s="196" t="s">
        <v>337</v>
      </c>
      <c r="F387" s="197">
        <v>1.3</v>
      </c>
      <c r="G387" s="198"/>
      <c r="H387" s="199"/>
      <c r="I387" s="200">
        <v>0.15</v>
      </c>
      <c r="J387" s="200">
        <v>0.08</v>
      </c>
      <c r="K387" s="200">
        <v>0.01</v>
      </c>
      <c r="L387" s="200">
        <v>79.319999999999993</v>
      </c>
      <c r="M387" s="201">
        <v>118.3</v>
      </c>
      <c r="N387" s="138">
        <f t="shared" si="25"/>
        <v>0.15378999999999998</v>
      </c>
    </row>
    <row r="388" spans="1:14" x14ac:dyDescent="0.2">
      <c r="A388" s="195"/>
      <c r="B388" s="195"/>
      <c r="C388" s="195"/>
      <c r="D388" s="195"/>
      <c r="E388" s="196" t="s">
        <v>50</v>
      </c>
      <c r="F388" s="197">
        <v>108</v>
      </c>
      <c r="G388" s="197">
        <v>77.599999999999994</v>
      </c>
      <c r="H388" s="199"/>
      <c r="I388" s="200">
        <v>2.16</v>
      </c>
      <c r="J388" s="200">
        <v>0.3</v>
      </c>
      <c r="K388" s="200">
        <v>12.67</v>
      </c>
      <c r="L388" s="200">
        <v>66.209999999999994</v>
      </c>
      <c r="M388" s="201">
        <v>30.16</v>
      </c>
      <c r="N388" s="138">
        <f t="shared" si="25"/>
        <v>3.2572800000000002</v>
      </c>
    </row>
    <row r="389" spans="1:14" ht="22.5" x14ac:dyDescent="0.2">
      <c r="A389" s="195"/>
      <c r="B389" s="195"/>
      <c r="C389" s="195"/>
      <c r="D389" s="195"/>
      <c r="E389" s="196" t="s">
        <v>23</v>
      </c>
      <c r="F389" s="197">
        <v>2.5</v>
      </c>
      <c r="G389" s="198"/>
      <c r="H389" s="199"/>
      <c r="I389" s="200">
        <v>0.03</v>
      </c>
      <c r="J389" s="200">
        <v>1.81</v>
      </c>
      <c r="K389" s="200"/>
      <c r="L389" s="200">
        <v>16.52</v>
      </c>
      <c r="M389" s="201">
        <v>504.7</v>
      </c>
      <c r="N389" s="138">
        <f t="shared" si="25"/>
        <v>1.2617499999999999</v>
      </c>
    </row>
    <row r="390" spans="1:14" ht="14.25" customHeight="1" x14ac:dyDescent="0.2">
      <c r="A390" s="195"/>
      <c r="B390" s="195"/>
      <c r="C390" s="195"/>
      <c r="D390" s="195"/>
      <c r="E390" s="196" t="s">
        <v>143</v>
      </c>
      <c r="F390" s="197">
        <v>5</v>
      </c>
      <c r="G390" s="198"/>
      <c r="H390" s="199"/>
      <c r="I390" s="200">
        <v>0.14000000000000001</v>
      </c>
      <c r="J390" s="200">
        <v>0.23</v>
      </c>
      <c r="K390" s="200">
        <v>2.9</v>
      </c>
      <c r="L390" s="200">
        <v>12</v>
      </c>
      <c r="M390" s="201">
        <v>51.71</v>
      </c>
      <c r="N390" s="138">
        <f t="shared" si="25"/>
        <v>0.25855</v>
      </c>
    </row>
    <row r="391" spans="1:14" x14ac:dyDescent="0.2">
      <c r="A391" s="195"/>
      <c r="B391" s="195"/>
      <c r="C391" s="195"/>
      <c r="D391" s="195"/>
      <c r="E391" s="196" t="s">
        <v>52</v>
      </c>
      <c r="F391" s="197">
        <v>6.5</v>
      </c>
      <c r="G391" s="197">
        <v>5</v>
      </c>
      <c r="H391" s="199"/>
      <c r="I391" s="200">
        <v>0.08</v>
      </c>
      <c r="J391" s="200"/>
      <c r="K391" s="200">
        <v>0.54</v>
      </c>
      <c r="L391" s="200">
        <v>2.46</v>
      </c>
      <c r="M391" s="201">
        <v>27.74</v>
      </c>
      <c r="N391" s="138">
        <f t="shared" si="25"/>
        <v>0.18031</v>
      </c>
    </row>
    <row r="392" spans="1:14" x14ac:dyDescent="0.2">
      <c r="A392" s="195"/>
      <c r="B392" s="195"/>
      <c r="C392" s="195"/>
      <c r="D392" s="195"/>
      <c r="E392" s="196" t="s">
        <v>22</v>
      </c>
      <c r="F392" s="197">
        <v>1</v>
      </c>
      <c r="G392" s="198"/>
      <c r="H392" s="199"/>
      <c r="I392" s="200"/>
      <c r="J392" s="200"/>
      <c r="K392" s="200"/>
      <c r="L392" s="200"/>
      <c r="M392" s="201"/>
      <c r="N392" s="138">
        <f t="shared" si="25"/>
        <v>0</v>
      </c>
    </row>
    <row r="393" spans="1:14" ht="22.5" x14ac:dyDescent="0.2">
      <c r="A393" s="195"/>
      <c r="B393" s="195"/>
      <c r="C393" s="195"/>
      <c r="D393" s="195"/>
      <c r="E393" s="196" t="s">
        <v>23</v>
      </c>
      <c r="F393" s="197">
        <v>5</v>
      </c>
      <c r="G393" s="198"/>
      <c r="H393" s="199"/>
      <c r="I393" s="200">
        <v>0.06</v>
      </c>
      <c r="J393" s="200">
        <v>3.62</v>
      </c>
      <c r="K393" s="200">
        <v>0.04</v>
      </c>
      <c r="L393" s="200">
        <v>33.049999999999997</v>
      </c>
      <c r="M393" s="201">
        <v>504.7</v>
      </c>
      <c r="N393" s="138">
        <f t="shared" si="25"/>
        <v>2.5234999999999999</v>
      </c>
    </row>
    <row r="394" spans="1:14" x14ac:dyDescent="0.2">
      <c r="A394" s="195"/>
      <c r="B394" s="195"/>
      <c r="C394" s="195"/>
      <c r="D394" s="195"/>
      <c r="E394" s="196" t="s">
        <v>208</v>
      </c>
      <c r="F394" s="198"/>
      <c r="G394" s="198"/>
      <c r="H394" s="200">
        <v>100</v>
      </c>
      <c r="I394" s="205">
        <f>SUM(I380:I391)</f>
        <v>10.330000000000002</v>
      </c>
      <c r="J394" s="205">
        <f>SUM(J380:J391)</f>
        <v>7.15</v>
      </c>
      <c r="K394" s="205">
        <f>SUM(K380:K391)</f>
        <v>35.760000000000005</v>
      </c>
      <c r="L394" s="205">
        <f>SUM(L380:L391)</f>
        <v>408.20999999999992</v>
      </c>
      <c r="M394" s="205"/>
      <c r="N394" s="139">
        <f>SUM(N380:N393)</f>
        <v>17.336033999999998</v>
      </c>
    </row>
    <row r="395" spans="1:14" ht="12.75" customHeight="1" x14ac:dyDescent="0.2">
      <c r="A395" s="151"/>
      <c r="B395" s="253"/>
      <c r="C395" s="399"/>
      <c r="D395" s="399"/>
      <c r="E395" s="151"/>
      <c r="F395" s="151"/>
      <c r="G395" s="151"/>
      <c r="H395" s="152">
        <v>50</v>
      </c>
      <c r="I395" s="149">
        <v>6.62</v>
      </c>
      <c r="J395" s="149">
        <v>8.5</v>
      </c>
      <c r="K395" s="149">
        <v>50.22</v>
      </c>
      <c r="L395" s="149">
        <v>369.20000000000005</v>
      </c>
      <c r="M395" s="153"/>
      <c r="N395" s="138"/>
    </row>
    <row r="396" spans="1:14" ht="12" customHeight="1" x14ac:dyDescent="0.2">
      <c r="A396" s="528" t="s">
        <v>132</v>
      </c>
      <c r="B396" s="529"/>
      <c r="C396" s="398"/>
      <c r="D396" s="398"/>
      <c r="E396" s="149"/>
      <c r="F396" s="149"/>
      <c r="G396" s="149"/>
      <c r="H396" s="156"/>
      <c r="I396" s="149">
        <v>62.679999999999993</v>
      </c>
      <c r="J396" s="149">
        <v>48.300000000000004</v>
      </c>
      <c r="K396" s="149">
        <v>231.67</v>
      </c>
      <c r="L396" s="149">
        <v>1526.14</v>
      </c>
      <c r="M396" s="153"/>
      <c r="N396" s="139">
        <f>N394+N378+N377+N376+N369+N355+N343</f>
        <v>77.945125199999993</v>
      </c>
    </row>
    <row r="397" spans="1:14" x14ac:dyDescent="0.2">
      <c r="A397" s="528" t="s">
        <v>84</v>
      </c>
      <c r="B397" s="529"/>
      <c r="C397" s="398"/>
      <c r="D397" s="398"/>
      <c r="E397" s="149"/>
      <c r="F397" s="149"/>
      <c r="G397" s="149"/>
      <c r="H397" s="156"/>
      <c r="I397" s="149">
        <v>89.63</v>
      </c>
      <c r="J397" s="149">
        <v>105.49000000000001</v>
      </c>
      <c r="K397" s="149">
        <v>413.46000000000004</v>
      </c>
      <c r="L397" s="149">
        <v>2854.04</v>
      </c>
      <c r="M397" s="157"/>
      <c r="N397" s="139">
        <f>N396+N337</f>
        <v>129.25775820000001</v>
      </c>
    </row>
    <row r="398" spans="1:14" ht="36" x14ac:dyDescent="0.2">
      <c r="A398" s="6" t="s">
        <v>1</v>
      </c>
      <c r="B398" s="3" t="s">
        <v>2</v>
      </c>
      <c r="C398" s="391"/>
      <c r="D398" s="391"/>
      <c r="E398" s="6" t="s">
        <v>3</v>
      </c>
      <c r="F398" s="6" t="s">
        <v>4</v>
      </c>
      <c r="G398" s="6" t="s">
        <v>5</v>
      </c>
      <c r="H398" s="6" t="s">
        <v>6</v>
      </c>
      <c r="I398" s="6" t="s">
        <v>7</v>
      </c>
      <c r="J398" s="6" t="s">
        <v>8</v>
      </c>
      <c r="K398" s="6" t="s">
        <v>9</v>
      </c>
      <c r="L398" s="6" t="s">
        <v>10</v>
      </c>
      <c r="M398" s="8" t="s">
        <v>11</v>
      </c>
      <c r="N398" s="9" t="s">
        <v>12</v>
      </c>
    </row>
    <row r="399" spans="1:14" x14ac:dyDescent="0.2">
      <c r="A399" s="508" t="s">
        <v>213</v>
      </c>
      <c r="B399" s="509"/>
      <c r="C399" s="380"/>
      <c r="D399" s="380"/>
      <c r="E399" s="43"/>
      <c r="F399" s="43"/>
      <c r="G399" s="43"/>
      <c r="H399" s="26"/>
      <c r="I399" s="44"/>
      <c r="J399" s="44"/>
      <c r="K399" s="44"/>
      <c r="L399" s="44"/>
      <c r="M399" s="8"/>
      <c r="N399" s="8"/>
    </row>
    <row r="400" spans="1:14" x14ac:dyDescent="0.2">
      <c r="A400" s="553" t="s">
        <v>14</v>
      </c>
      <c r="B400" s="506"/>
      <c r="C400" s="377"/>
      <c r="D400" s="377"/>
      <c r="E400" s="26"/>
      <c r="F400" s="26"/>
      <c r="G400" s="26"/>
      <c r="H400" s="26"/>
      <c r="I400" s="26"/>
      <c r="J400" s="26"/>
      <c r="K400" s="26"/>
      <c r="L400" s="26"/>
      <c r="M400" s="8"/>
      <c r="N400" s="8"/>
    </row>
    <row r="401" spans="1:14" ht="24" x14ac:dyDescent="0.2">
      <c r="A401" s="26" t="s">
        <v>214</v>
      </c>
      <c r="B401" s="503" t="s">
        <v>215</v>
      </c>
      <c r="C401" s="447" t="s">
        <v>219</v>
      </c>
      <c r="D401" s="447" t="s">
        <v>219</v>
      </c>
      <c r="E401" s="26" t="s">
        <v>216</v>
      </c>
      <c r="F401" s="26">
        <v>13</v>
      </c>
      <c r="G401" s="26">
        <v>12</v>
      </c>
      <c r="H401" s="26"/>
      <c r="I401" s="26">
        <v>3.64</v>
      </c>
      <c r="J401" s="26">
        <v>3.6</v>
      </c>
      <c r="K401" s="26"/>
      <c r="L401" s="26">
        <v>47.31</v>
      </c>
      <c r="M401" s="8">
        <v>523.4</v>
      </c>
      <c r="N401" s="8">
        <v>4.1144999999999996</v>
      </c>
    </row>
    <row r="402" spans="1:14" x14ac:dyDescent="0.2">
      <c r="A402" s="26"/>
      <c r="B402" s="503"/>
      <c r="C402" s="376"/>
      <c r="D402" s="376"/>
      <c r="E402" s="26" t="s">
        <v>91</v>
      </c>
      <c r="F402" s="45">
        <v>65</v>
      </c>
      <c r="G402" s="26">
        <v>55.55</v>
      </c>
      <c r="H402" s="26"/>
      <c r="I402" s="26">
        <v>8.26</v>
      </c>
      <c r="J402" s="26">
        <v>6.5</v>
      </c>
      <c r="K402" s="26">
        <v>0.39500000000000002</v>
      </c>
      <c r="L402" s="26">
        <v>88.78</v>
      </c>
      <c r="M402" s="8">
        <v>220.75</v>
      </c>
      <c r="N402" s="8">
        <v>7.9443000000000001</v>
      </c>
    </row>
    <row r="403" spans="1:14" ht="11.25" customHeight="1" x14ac:dyDescent="0.2">
      <c r="A403" s="26"/>
      <c r="B403" s="33"/>
      <c r="C403" s="376"/>
      <c r="D403" s="376"/>
      <c r="E403" s="12" t="s">
        <v>19</v>
      </c>
      <c r="F403" s="26">
        <v>25</v>
      </c>
      <c r="G403" s="26">
        <v>25</v>
      </c>
      <c r="H403" s="26"/>
      <c r="I403" s="26">
        <v>2.37</v>
      </c>
      <c r="J403" s="26">
        <v>2.71</v>
      </c>
      <c r="K403" s="26">
        <v>3.98</v>
      </c>
      <c r="L403" s="26">
        <v>49.13</v>
      </c>
      <c r="M403" s="8">
        <v>51.71</v>
      </c>
      <c r="N403" s="8">
        <v>0.93874999999999986</v>
      </c>
    </row>
    <row r="404" spans="1:14" x14ac:dyDescent="0.2">
      <c r="A404" s="26"/>
      <c r="B404" s="33"/>
      <c r="C404" s="376"/>
      <c r="D404" s="376"/>
      <c r="E404" s="26" t="s">
        <v>217</v>
      </c>
      <c r="F404" s="26">
        <v>0.25</v>
      </c>
      <c r="G404" s="26">
        <v>0.25</v>
      </c>
      <c r="H404" s="26"/>
      <c r="I404" s="26"/>
      <c r="J404" s="26"/>
      <c r="K404" s="26"/>
      <c r="L404" s="26"/>
      <c r="M404" s="8"/>
      <c r="N404" s="8">
        <v>2E-3</v>
      </c>
    </row>
    <row r="405" spans="1:14" x14ac:dyDescent="0.2">
      <c r="A405" s="26"/>
      <c r="B405" s="33"/>
      <c r="C405" s="376"/>
      <c r="D405" s="376"/>
      <c r="E405" s="26" t="s">
        <v>218</v>
      </c>
      <c r="F405" s="26"/>
      <c r="G405" s="26">
        <v>100</v>
      </c>
      <c r="H405" s="26"/>
      <c r="I405" s="26"/>
      <c r="J405" s="26"/>
      <c r="K405" s="26"/>
      <c r="L405" s="26"/>
      <c r="M405" s="8"/>
      <c r="N405" s="8">
        <v>0</v>
      </c>
    </row>
    <row r="406" spans="1:14" x14ac:dyDescent="0.2">
      <c r="A406" s="26"/>
      <c r="B406" s="33"/>
      <c r="C406" s="376"/>
      <c r="D406" s="376"/>
      <c r="E406" s="26" t="s">
        <v>33</v>
      </c>
      <c r="F406" s="26">
        <v>4</v>
      </c>
      <c r="G406" s="26">
        <v>4</v>
      </c>
      <c r="H406" s="26"/>
      <c r="I406" s="26">
        <v>0.03</v>
      </c>
      <c r="J406" s="26">
        <v>2.9</v>
      </c>
      <c r="K406" s="26">
        <v>26.44</v>
      </c>
      <c r="L406" s="26">
        <v>25.88</v>
      </c>
      <c r="M406" s="8">
        <v>504.7</v>
      </c>
      <c r="N406" s="8">
        <v>1.04</v>
      </c>
    </row>
    <row r="407" spans="1:14" ht="24" x14ac:dyDescent="0.2">
      <c r="A407" s="26"/>
      <c r="B407" s="33"/>
      <c r="C407" s="376"/>
      <c r="D407" s="376"/>
      <c r="E407" s="26" t="s">
        <v>23</v>
      </c>
      <c r="F407" s="26">
        <v>3</v>
      </c>
      <c r="G407" s="26">
        <v>3</v>
      </c>
      <c r="H407" s="26"/>
      <c r="I407" s="26">
        <v>0.02</v>
      </c>
      <c r="J407" s="26">
        <v>2.1800000000000002</v>
      </c>
      <c r="K407" s="26">
        <v>7.8E-2</v>
      </c>
      <c r="L407" s="26">
        <v>19.829999999999998</v>
      </c>
      <c r="M407" s="8">
        <v>504.7</v>
      </c>
      <c r="N407" s="8">
        <v>0.78</v>
      </c>
    </row>
    <row r="408" spans="1:14" x14ac:dyDescent="0.2">
      <c r="A408" s="26"/>
      <c r="B408" s="33"/>
      <c r="C408" s="376"/>
      <c r="D408" s="376"/>
      <c r="E408" s="26"/>
      <c r="F408" s="26"/>
      <c r="G408" s="26"/>
      <c r="H408" s="26" t="s">
        <v>219</v>
      </c>
      <c r="I408" s="27">
        <v>14.319999999999999</v>
      </c>
      <c r="J408" s="27">
        <v>17.89</v>
      </c>
      <c r="K408" s="27">
        <v>30.893000000000001</v>
      </c>
      <c r="L408" s="27">
        <v>230.93</v>
      </c>
      <c r="M408" s="64"/>
      <c r="N408" s="28">
        <v>14.819550000000001</v>
      </c>
    </row>
    <row r="409" spans="1:14" ht="24" x14ac:dyDescent="0.2">
      <c r="A409" s="26" t="s">
        <v>220</v>
      </c>
      <c r="B409" s="503" t="s">
        <v>221</v>
      </c>
      <c r="C409" s="376"/>
      <c r="D409" s="376"/>
      <c r="E409" s="26" t="s">
        <v>105</v>
      </c>
      <c r="F409" s="26">
        <v>142</v>
      </c>
      <c r="G409" s="26">
        <v>127.6</v>
      </c>
      <c r="H409" s="26"/>
      <c r="I409" s="26">
        <v>0.57999999999999996</v>
      </c>
      <c r="J409" s="26">
        <v>0.51</v>
      </c>
      <c r="K409" s="26">
        <v>12.5</v>
      </c>
      <c r="L409" s="26">
        <v>57.42</v>
      </c>
      <c r="M409" s="8">
        <v>83.14</v>
      </c>
      <c r="N409" s="8">
        <v>14.058</v>
      </c>
    </row>
    <row r="410" spans="1:14" ht="24" x14ac:dyDescent="0.2">
      <c r="A410" s="26" t="s">
        <v>222</v>
      </c>
      <c r="B410" s="503"/>
      <c r="C410" s="447" t="s">
        <v>416</v>
      </c>
      <c r="D410" s="447" t="s">
        <v>417</v>
      </c>
      <c r="E410" s="26" t="s">
        <v>131</v>
      </c>
      <c r="F410" s="26"/>
      <c r="G410" s="26">
        <v>60</v>
      </c>
      <c r="H410" s="26"/>
      <c r="I410" s="26"/>
      <c r="J410" s="26"/>
      <c r="K410" s="26"/>
      <c r="L410" s="26"/>
      <c r="M410" s="8"/>
      <c r="N410" s="8">
        <v>0</v>
      </c>
    </row>
    <row r="411" spans="1:14" x14ac:dyDescent="0.2">
      <c r="A411" s="26"/>
      <c r="B411" s="503"/>
      <c r="C411" s="376"/>
      <c r="D411" s="376"/>
      <c r="E411" s="26" t="s">
        <v>20</v>
      </c>
      <c r="F411" s="26">
        <v>15</v>
      </c>
      <c r="G411" s="26"/>
      <c r="H411" s="26"/>
      <c r="I411" s="26" t="s">
        <v>21</v>
      </c>
      <c r="J411" s="26" t="s">
        <v>21</v>
      </c>
      <c r="K411" s="26">
        <v>14.97</v>
      </c>
      <c r="L411" s="26">
        <v>56.85</v>
      </c>
      <c r="M411" s="8">
        <v>52.87</v>
      </c>
      <c r="N411" s="8">
        <v>0.81</v>
      </c>
    </row>
    <row r="412" spans="1:14" x14ac:dyDescent="0.2">
      <c r="A412" s="26"/>
      <c r="B412" s="33"/>
      <c r="C412" s="376"/>
      <c r="D412" s="376"/>
      <c r="E412" s="26" t="s">
        <v>223</v>
      </c>
      <c r="F412" s="26">
        <v>15</v>
      </c>
      <c r="G412" s="26"/>
      <c r="H412" s="26"/>
      <c r="I412" s="26" t="s">
        <v>21</v>
      </c>
      <c r="J412" s="26" t="s">
        <v>21</v>
      </c>
      <c r="K412" s="26">
        <v>2.14</v>
      </c>
      <c r="L412" s="26">
        <v>8.48</v>
      </c>
      <c r="M412" s="8"/>
      <c r="N412" s="8">
        <v>1.95</v>
      </c>
    </row>
    <row r="413" spans="1:14" x14ac:dyDescent="0.2">
      <c r="A413" s="26"/>
      <c r="B413" s="33"/>
      <c r="C413" s="376"/>
      <c r="D413" s="376"/>
      <c r="E413" s="26" t="s">
        <v>224</v>
      </c>
      <c r="F413" s="26">
        <v>30</v>
      </c>
      <c r="G413" s="26">
        <v>30</v>
      </c>
      <c r="H413" s="26"/>
      <c r="I413" s="26">
        <v>5.01</v>
      </c>
      <c r="J413" s="26">
        <v>2.7</v>
      </c>
      <c r="K413" s="26">
        <v>0.9</v>
      </c>
      <c r="L413" s="26">
        <v>47.7</v>
      </c>
      <c r="M413" s="8">
        <v>321.70999999999998</v>
      </c>
      <c r="N413" s="8">
        <v>5.55</v>
      </c>
    </row>
    <row r="414" spans="1:14" x14ac:dyDescent="0.2">
      <c r="A414" s="26"/>
      <c r="B414" s="33"/>
      <c r="C414" s="376"/>
      <c r="D414" s="376"/>
      <c r="E414" s="26" t="s">
        <v>225</v>
      </c>
      <c r="F414" s="26"/>
      <c r="G414" s="26">
        <v>60</v>
      </c>
      <c r="H414" s="26"/>
      <c r="I414" s="26"/>
      <c r="J414" s="26"/>
      <c r="K414" s="26"/>
      <c r="L414" s="26"/>
      <c r="M414" s="8"/>
      <c r="N414" s="8">
        <v>0</v>
      </c>
    </row>
    <row r="415" spans="1:14" ht="24" x14ac:dyDescent="0.2">
      <c r="A415" s="26"/>
      <c r="B415" s="33"/>
      <c r="C415" s="376"/>
      <c r="D415" s="376"/>
      <c r="E415" s="26" t="s">
        <v>226</v>
      </c>
      <c r="F415" s="26"/>
      <c r="G415" s="26">
        <v>150</v>
      </c>
      <c r="H415" s="26"/>
      <c r="I415" s="26"/>
      <c r="J415" s="26"/>
      <c r="K415" s="26"/>
      <c r="L415" s="26"/>
      <c r="M415" s="8"/>
      <c r="N415" s="8">
        <v>0</v>
      </c>
    </row>
    <row r="416" spans="1:14" ht="24" x14ac:dyDescent="0.2">
      <c r="A416" s="26"/>
      <c r="B416" s="33"/>
      <c r="C416" s="376"/>
      <c r="D416" s="376"/>
      <c r="E416" s="26"/>
      <c r="F416" s="26"/>
      <c r="G416" s="26"/>
      <c r="H416" s="26" t="s">
        <v>227</v>
      </c>
      <c r="I416" s="27">
        <v>5.59</v>
      </c>
      <c r="J416" s="27">
        <v>3.21</v>
      </c>
      <c r="K416" s="27">
        <v>30.509999999999998</v>
      </c>
      <c r="L416" s="27">
        <v>170.45000000000002</v>
      </c>
      <c r="M416" s="64"/>
      <c r="N416" s="28">
        <v>22.368000000000002</v>
      </c>
    </row>
    <row r="417" spans="1:14" x14ac:dyDescent="0.2">
      <c r="A417" s="26"/>
      <c r="B417" s="537" t="s">
        <v>30</v>
      </c>
      <c r="C417" s="406">
        <v>70</v>
      </c>
      <c r="D417" s="406">
        <v>90</v>
      </c>
      <c r="E417" s="12" t="s">
        <v>31</v>
      </c>
      <c r="F417" s="12">
        <v>80</v>
      </c>
      <c r="G417" s="12">
        <v>80</v>
      </c>
      <c r="H417" s="10"/>
      <c r="I417" s="12">
        <v>6.96</v>
      </c>
      <c r="J417" s="12">
        <v>1.2</v>
      </c>
      <c r="K417" s="12">
        <v>32.96</v>
      </c>
      <c r="L417" s="12">
        <v>181</v>
      </c>
      <c r="M417" s="8">
        <v>55.61</v>
      </c>
      <c r="N417" s="8">
        <v>2.6663999999999994</v>
      </c>
    </row>
    <row r="418" spans="1:14" x14ac:dyDescent="0.2">
      <c r="A418" s="26"/>
      <c r="B418" s="538"/>
      <c r="C418" s="407">
        <v>10</v>
      </c>
      <c r="D418" s="407">
        <v>10</v>
      </c>
      <c r="E418" s="12" t="s">
        <v>32</v>
      </c>
      <c r="F418" s="12">
        <v>10</v>
      </c>
      <c r="G418" s="12"/>
      <c r="H418" s="10"/>
      <c r="I418" s="12">
        <v>2.68</v>
      </c>
      <c r="J418" s="12">
        <v>2.57</v>
      </c>
      <c r="K418" s="12" t="s">
        <v>21</v>
      </c>
      <c r="L418" s="12">
        <v>33.79</v>
      </c>
      <c r="M418" s="8">
        <v>523.4</v>
      </c>
      <c r="N418" s="8">
        <v>3.165</v>
      </c>
    </row>
    <row r="419" spans="1:14" x14ac:dyDescent="0.2">
      <c r="A419" s="26"/>
      <c r="B419" s="18"/>
      <c r="C419" s="18">
        <v>10</v>
      </c>
      <c r="D419" s="18">
        <v>10</v>
      </c>
      <c r="E419" s="12" t="s">
        <v>33</v>
      </c>
      <c r="F419" s="12">
        <v>10</v>
      </c>
      <c r="G419" s="12"/>
      <c r="H419" s="10"/>
      <c r="I419" s="12">
        <v>0.08</v>
      </c>
      <c r="J419" s="12">
        <v>7.25</v>
      </c>
      <c r="K419" s="12">
        <v>0.26</v>
      </c>
      <c r="L419" s="12">
        <v>66.099999999999994</v>
      </c>
      <c r="M419" s="8">
        <v>504.7</v>
      </c>
      <c r="N419" s="8">
        <v>2.6</v>
      </c>
    </row>
    <row r="420" spans="1:14" ht="24" x14ac:dyDescent="0.2">
      <c r="A420" s="26"/>
      <c r="B420" s="7"/>
      <c r="C420" s="410"/>
      <c r="D420" s="410"/>
      <c r="E420" s="12"/>
      <c r="F420" s="12"/>
      <c r="G420" s="12"/>
      <c r="H420" s="10" t="s">
        <v>35</v>
      </c>
      <c r="I420" s="14">
        <v>9.7200000000000006</v>
      </c>
      <c r="J420" s="14">
        <v>11.02</v>
      </c>
      <c r="K420" s="14">
        <v>33.22</v>
      </c>
      <c r="L420" s="14">
        <v>280.89</v>
      </c>
      <c r="M420" s="8"/>
      <c r="N420" s="15">
        <v>8.4314</v>
      </c>
    </row>
    <row r="421" spans="1:14" ht="24" x14ac:dyDescent="0.2">
      <c r="A421" s="26" t="s">
        <v>228</v>
      </c>
      <c r="B421" s="510" t="s">
        <v>229</v>
      </c>
      <c r="C421" s="381"/>
      <c r="D421" s="381"/>
      <c r="E421" s="26" t="s">
        <v>230</v>
      </c>
      <c r="F421" s="26">
        <v>1</v>
      </c>
      <c r="G421" s="26"/>
      <c r="H421" s="26"/>
      <c r="I421" s="26">
        <v>1</v>
      </c>
      <c r="J421" s="26"/>
      <c r="K421" s="26" t="s">
        <v>21</v>
      </c>
      <c r="L421" s="26" t="s">
        <v>21</v>
      </c>
      <c r="M421" s="8">
        <v>613.21</v>
      </c>
      <c r="N421" s="8">
        <v>0.34899999999999998</v>
      </c>
    </row>
    <row r="422" spans="1:14" x14ac:dyDescent="0.2">
      <c r="A422" s="26"/>
      <c r="B422" s="511"/>
      <c r="C422" s="436"/>
      <c r="D422" s="436"/>
      <c r="E422" s="26" t="s">
        <v>448</v>
      </c>
      <c r="F422" s="26">
        <v>50</v>
      </c>
      <c r="G422" s="26"/>
      <c r="H422" s="26"/>
      <c r="I422" s="26" t="s">
        <v>21</v>
      </c>
      <c r="J422" s="26">
        <v>14.9</v>
      </c>
      <c r="K422" s="26" t="s">
        <v>21</v>
      </c>
      <c r="L422" s="26">
        <v>56.8</v>
      </c>
      <c r="M422" s="8">
        <v>52.87</v>
      </c>
      <c r="N422" s="8">
        <v>7</v>
      </c>
    </row>
    <row r="423" spans="1:14" x14ac:dyDescent="0.2">
      <c r="A423" s="26"/>
      <c r="B423" s="33"/>
      <c r="C423" s="376"/>
      <c r="D423" s="376"/>
      <c r="E423" s="26"/>
      <c r="F423" s="26"/>
      <c r="G423" s="26"/>
      <c r="H423" s="26">
        <v>200</v>
      </c>
      <c r="I423" s="27">
        <v>1</v>
      </c>
      <c r="J423" s="27">
        <v>14.9</v>
      </c>
      <c r="K423" s="27">
        <v>0</v>
      </c>
      <c r="L423" s="27">
        <v>56.8</v>
      </c>
      <c r="M423" s="64"/>
      <c r="N423" s="28">
        <v>7.3490000000000002</v>
      </c>
    </row>
    <row r="424" spans="1:14" x14ac:dyDescent="0.2">
      <c r="A424" s="26"/>
      <c r="B424" s="33" t="s">
        <v>144</v>
      </c>
      <c r="C424" s="376">
        <v>120</v>
      </c>
      <c r="D424" s="376">
        <v>120</v>
      </c>
      <c r="E424" s="26" t="s">
        <v>231</v>
      </c>
      <c r="F424" s="26">
        <v>120</v>
      </c>
      <c r="G424" s="26">
        <v>120</v>
      </c>
      <c r="H424" s="26">
        <v>120</v>
      </c>
      <c r="I424" s="26">
        <v>0.96</v>
      </c>
      <c r="J424" s="26">
        <v>0.27</v>
      </c>
      <c r="K424" s="26">
        <v>7.19</v>
      </c>
      <c r="L424" s="46">
        <v>35.520000000000003</v>
      </c>
      <c r="M424" s="8">
        <v>138.55000000000001</v>
      </c>
      <c r="N424" s="8">
        <v>14.4</v>
      </c>
    </row>
    <row r="425" spans="1:14" x14ac:dyDescent="0.2">
      <c r="A425" s="12" t="s">
        <v>38</v>
      </c>
      <c r="B425" s="460" t="s">
        <v>430</v>
      </c>
      <c r="C425" s="410">
        <v>200</v>
      </c>
      <c r="D425" s="410">
        <v>200</v>
      </c>
      <c r="E425" s="459" t="s">
        <v>430</v>
      </c>
      <c r="F425" s="12">
        <v>200</v>
      </c>
      <c r="G425" s="12">
        <v>200</v>
      </c>
      <c r="H425" s="10">
        <v>200</v>
      </c>
      <c r="I425" s="12"/>
      <c r="J425" s="12"/>
      <c r="K425" s="12">
        <v>19</v>
      </c>
      <c r="L425" s="12">
        <v>75</v>
      </c>
      <c r="M425" s="8">
        <v>65.86</v>
      </c>
      <c r="N425" s="8">
        <v>14</v>
      </c>
    </row>
    <row r="426" spans="1:14" x14ac:dyDescent="0.2">
      <c r="A426" s="26"/>
      <c r="B426" s="164" t="s">
        <v>39</v>
      </c>
      <c r="C426" s="379"/>
      <c r="D426" s="379"/>
      <c r="E426" s="26"/>
      <c r="F426" s="26"/>
      <c r="G426" s="26"/>
      <c r="H426" s="26"/>
      <c r="I426" s="48">
        <v>31.589999999999996</v>
      </c>
      <c r="J426" s="48">
        <v>47.29</v>
      </c>
      <c r="K426" s="48">
        <v>120.81299999999999</v>
      </c>
      <c r="L426" s="48">
        <v>849.58999999999992</v>
      </c>
      <c r="M426" s="67"/>
      <c r="N426" s="41">
        <v>81.367949999999993</v>
      </c>
    </row>
    <row r="427" spans="1:14" x14ac:dyDescent="0.2">
      <c r="A427" s="553" t="s">
        <v>40</v>
      </c>
      <c r="B427" s="506"/>
      <c r="C427" s="377"/>
      <c r="D427" s="377"/>
      <c r="E427" s="26"/>
      <c r="F427" s="26"/>
      <c r="G427" s="26"/>
      <c r="H427" s="26"/>
      <c r="I427" s="49"/>
      <c r="J427" s="49"/>
      <c r="K427" s="49"/>
      <c r="L427" s="49"/>
      <c r="M427" s="8"/>
      <c r="N427" s="8">
        <v>0</v>
      </c>
    </row>
    <row r="428" spans="1:14" x14ac:dyDescent="0.2">
      <c r="A428" s="26" t="s">
        <v>103</v>
      </c>
      <c r="B428" s="503" t="s">
        <v>104</v>
      </c>
      <c r="C428" s="376">
        <v>80</v>
      </c>
      <c r="D428" s="376">
        <v>120</v>
      </c>
      <c r="E428" s="26" t="s">
        <v>105</v>
      </c>
      <c r="F428" s="26">
        <v>22.7</v>
      </c>
      <c r="G428" s="26">
        <v>20</v>
      </c>
      <c r="H428" s="26"/>
      <c r="I428" s="26">
        <v>0.09</v>
      </c>
      <c r="J428" s="26">
        <v>7.0000000000000007E-2</v>
      </c>
      <c r="K428" s="26">
        <v>1.79</v>
      </c>
      <c r="L428" s="26">
        <v>9.98</v>
      </c>
      <c r="M428" s="8">
        <v>83.14</v>
      </c>
      <c r="N428" s="8">
        <v>2.2472999999999996</v>
      </c>
    </row>
    <row r="429" spans="1:14" ht="24" x14ac:dyDescent="0.2">
      <c r="A429" s="26"/>
      <c r="B429" s="503"/>
      <c r="C429" s="376"/>
      <c r="D429" s="376"/>
      <c r="E429" s="26" t="s">
        <v>106</v>
      </c>
      <c r="F429" s="26">
        <v>29.4</v>
      </c>
      <c r="G429" s="26">
        <v>25</v>
      </c>
      <c r="H429" s="26"/>
      <c r="I429" s="26">
        <v>0.55000000000000004</v>
      </c>
      <c r="J429" s="26">
        <v>0.02</v>
      </c>
      <c r="K429" s="26">
        <v>0.22</v>
      </c>
      <c r="L429" s="26">
        <v>6.42</v>
      </c>
      <c r="M429" s="8">
        <v>154.72999999999999</v>
      </c>
      <c r="N429" s="8">
        <v>4.5570000000000004</v>
      </c>
    </row>
    <row r="430" spans="1:14" x14ac:dyDescent="0.2">
      <c r="A430" s="26"/>
      <c r="B430" s="33"/>
      <c r="C430" s="376"/>
      <c r="D430" s="376"/>
      <c r="E430" s="26" t="s">
        <v>107</v>
      </c>
      <c r="F430" s="26">
        <v>25</v>
      </c>
      <c r="G430" s="26">
        <v>20</v>
      </c>
      <c r="H430" s="26"/>
      <c r="I430" s="26">
        <v>0.2</v>
      </c>
      <c r="J430" s="26" t="s">
        <v>21</v>
      </c>
      <c r="K430" s="26">
        <v>0.76</v>
      </c>
      <c r="L430" s="26">
        <v>3.25</v>
      </c>
      <c r="M430" s="8">
        <v>130.35</v>
      </c>
      <c r="N430" s="8">
        <v>2.25</v>
      </c>
    </row>
    <row r="431" spans="1:14" x14ac:dyDescent="0.2">
      <c r="A431" s="26"/>
      <c r="B431" s="33"/>
      <c r="C431" s="376"/>
      <c r="D431" s="376"/>
      <c r="E431" s="26" t="s">
        <v>43</v>
      </c>
      <c r="F431" s="26">
        <v>18.8</v>
      </c>
      <c r="G431" s="26">
        <v>15</v>
      </c>
      <c r="H431" s="26"/>
      <c r="I431" s="26">
        <v>0.16</v>
      </c>
      <c r="J431" s="26">
        <v>0.01</v>
      </c>
      <c r="K431" s="26">
        <v>1.02</v>
      </c>
      <c r="L431" s="26">
        <v>3.4</v>
      </c>
      <c r="M431" s="8">
        <v>36.67</v>
      </c>
      <c r="N431" s="8">
        <v>0.3196</v>
      </c>
    </row>
    <row r="432" spans="1:14" ht="24" x14ac:dyDescent="0.2">
      <c r="A432" s="26"/>
      <c r="B432" s="33"/>
      <c r="C432" s="376"/>
      <c r="D432" s="376"/>
      <c r="E432" s="26" t="s">
        <v>51</v>
      </c>
      <c r="F432" s="26">
        <v>20</v>
      </c>
      <c r="G432" s="26">
        <v>20</v>
      </c>
      <c r="H432" s="26"/>
      <c r="I432" s="26" t="s">
        <v>21</v>
      </c>
      <c r="J432" s="26">
        <v>19.98</v>
      </c>
      <c r="K432" s="26" t="s">
        <v>21</v>
      </c>
      <c r="L432" s="26">
        <v>179.6</v>
      </c>
      <c r="M432" s="8">
        <v>118.3</v>
      </c>
      <c r="N432" s="8">
        <v>1.48</v>
      </c>
    </row>
    <row r="433" spans="1:14" x14ac:dyDescent="0.2">
      <c r="A433" s="26"/>
      <c r="B433" s="33"/>
      <c r="C433" s="376"/>
      <c r="D433" s="376"/>
      <c r="E433" s="26" t="s">
        <v>108</v>
      </c>
      <c r="F433" s="26">
        <v>9.5</v>
      </c>
      <c r="G433" s="26">
        <v>4</v>
      </c>
      <c r="H433" s="26"/>
      <c r="I433" s="26">
        <v>0.04</v>
      </c>
      <c r="J433" s="26" t="s">
        <v>21</v>
      </c>
      <c r="K433" s="26">
        <v>0.12</v>
      </c>
      <c r="L433" s="26">
        <v>1.24</v>
      </c>
      <c r="M433" s="8"/>
      <c r="N433" s="8">
        <v>1.5674999999999999</v>
      </c>
    </row>
    <row r="434" spans="1:14" x14ac:dyDescent="0.2">
      <c r="A434" s="26"/>
      <c r="B434" s="33"/>
      <c r="C434" s="376"/>
      <c r="D434" s="376"/>
      <c r="E434" s="26" t="s">
        <v>20</v>
      </c>
      <c r="F434" s="26">
        <v>1</v>
      </c>
      <c r="G434" s="26">
        <v>1</v>
      </c>
      <c r="H434" s="26"/>
      <c r="I434" s="26" t="s">
        <v>21</v>
      </c>
      <c r="J434" s="26" t="s">
        <v>21</v>
      </c>
      <c r="K434" s="26">
        <v>0.99</v>
      </c>
      <c r="L434" s="26">
        <v>3.79</v>
      </c>
      <c r="M434" s="8">
        <v>52.87</v>
      </c>
      <c r="N434" s="8">
        <v>5.3999999999999999E-2</v>
      </c>
    </row>
    <row r="435" spans="1:14" x14ac:dyDescent="0.2">
      <c r="A435" s="26"/>
      <c r="B435" s="33"/>
      <c r="C435" s="376"/>
      <c r="D435" s="376"/>
      <c r="E435" s="26"/>
      <c r="F435" s="26"/>
      <c r="G435" s="26"/>
      <c r="H435" s="26">
        <v>100</v>
      </c>
      <c r="I435" s="40">
        <v>1.04</v>
      </c>
      <c r="J435" s="40">
        <v>20.080000000000002</v>
      </c>
      <c r="K435" s="40">
        <v>4.9000000000000004</v>
      </c>
      <c r="L435" s="40">
        <v>207.67999999999998</v>
      </c>
      <c r="M435" s="67"/>
      <c r="N435" s="41">
        <v>12.475399999999999</v>
      </c>
    </row>
    <row r="436" spans="1:14" ht="24" x14ac:dyDescent="0.2">
      <c r="A436" s="26" t="s">
        <v>232</v>
      </c>
      <c r="B436" s="503" t="s">
        <v>233</v>
      </c>
      <c r="C436" s="447" t="s">
        <v>57</v>
      </c>
      <c r="D436" s="447" t="s">
        <v>57</v>
      </c>
      <c r="E436" s="26" t="s">
        <v>111</v>
      </c>
      <c r="F436" s="26">
        <v>25</v>
      </c>
      <c r="G436" s="26">
        <v>25</v>
      </c>
      <c r="H436" s="26"/>
      <c r="I436" s="39">
        <v>2.75</v>
      </c>
      <c r="J436" s="39">
        <v>1.5</v>
      </c>
      <c r="K436" s="39">
        <v>12.92</v>
      </c>
      <c r="L436" s="39">
        <v>74.61</v>
      </c>
      <c r="M436" s="8"/>
      <c r="N436" s="8">
        <v>0.57499999999999996</v>
      </c>
    </row>
    <row r="437" spans="1:14" x14ac:dyDescent="0.2">
      <c r="A437" s="26"/>
      <c r="B437" s="503"/>
      <c r="C437" s="376"/>
      <c r="D437" s="376"/>
      <c r="E437" s="26" t="s">
        <v>43</v>
      </c>
      <c r="F437" s="26">
        <v>12.5</v>
      </c>
      <c r="G437" s="26">
        <v>10</v>
      </c>
      <c r="H437" s="26"/>
      <c r="I437" s="39">
        <v>0.13</v>
      </c>
      <c r="J437" s="39">
        <v>0.01</v>
      </c>
      <c r="K437" s="39">
        <v>0.71</v>
      </c>
      <c r="L437" s="39">
        <v>3.3</v>
      </c>
      <c r="M437" s="8" t="s">
        <v>425</v>
      </c>
      <c r="N437" s="8">
        <v>0.21249999999999999</v>
      </c>
    </row>
    <row r="438" spans="1:14" x14ac:dyDescent="0.2">
      <c r="A438" s="26"/>
      <c r="B438" s="33"/>
      <c r="C438" s="376"/>
      <c r="D438" s="376"/>
      <c r="E438" s="26" t="s">
        <v>52</v>
      </c>
      <c r="F438" s="26">
        <v>12</v>
      </c>
      <c r="G438" s="26">
        <v>10</v>
      </c>
      <c r="H438" s="26"/>
      <c r="I438" s="39">
        <v>0.14000000000000001</v>
      </c>
      <c r="J438" s="39" t="s">
        <v>21</v>
      </c>
      <c r="K438" s="39">
        <v>0.91</v>
      </c>
      <c r="L438" s="39">
        <v>4.0999999999999996</v>
      </c>
      <c r="M438" s="8">
        <v>27.74</v>
      </c>
      <c r="N438" s="8">
        <v>0.26400000000000001</v>
      </c>
    </row>
    <row r="439" spans="1:14" x14ac:dyDescent="0.2">
      <c r="A439" s="26"/>
      <c r="B439" s="33"/>
      <c r="C439" s="376"/>
      <c r="D439" s="376"/>
      <c r="E439" s="26" t="s">
        <v>50</v>
      </c>
      <c r="F439" s="26">
        <v>100</v>
      </c>
      <c r="G439" s="26">
        <v>75</v>
      </c>
      <c r="H439" s="26"/>
      <c r="I439" s="26">
        <v>2</v>
      </c>
      <c r="J439" s="26">
        <v>0.28000000000000003</v>
      </c>
      <c r="K439" s="26">
        <v>12.45</v>
      </c>
      <c r="L439" s="26">
        <v>57.61</v>
      </c>
      <c r="M439" s="8">
        <v>30.16</v>
      </c>
      <c r="N439" s="8">
        <v>1.7</v>
      </c>
    </row>
    <row r="440" spans="1:14" ht="24" x14ac:dyDescent="0.2">
      <c r="A440" s="26"/>
      <c r="B440" s="33"/>
      <c r="C440" s="376"/>
      <c r="D440" s="376"/>
      <c r="E440" s="26" t="s">
        <v>23</v>
      </c>
      <c r="F440" s="26">
        <v>5</v>
      </c>
      <c r="G440" s="26">
        <v>5</v>
      </c>
      <c r="H440" s="26"/>
      <c r="I440" s="39">
        <v>0.04</v>
      </c>
      <c r="J440" s="39">
        <v>3.6</v>
      </c>
      <c r="K440" s="39">
        <v>0.06</v>
      </c>
      <c r="L440" s="39">
        <v>33.049999999999997</v>
      </c>
      <c r="M440" s="8">
        <v>504.7</v>
      </c>
      <c r="N440" s="8">
        <v>1.3</v>
      </c>
    </row>
    <row r="441" spans="1:14" ht="24" x14ac:dyDescent="0.2">
      <c r="A441" s="26"/>
      <c r="B441" s="33"/>
      <c r="C441" s="376"/>
      <c r="D441" s="376"/>
      <c r="E441" s="26" t="s">
        <v>173</v>
      </c>
      <c r="F441" s="26">
        <v>237.5</v>
      </c>
      <c r="G441" s="26">
        <v>237.5</v>
      </c>
      <c r="H441" s="26"/>
      <c r="I441" s="39">
        <v>1.95</v>
      </c>
      <c r="J441" s="39">
        <v>4.9000000000000004</v>
      </c>
      <c r="K441" s="39">
        <v>2.94</v>
      </c>
      <c r="L441" s="39">
        <v>8.82</v>
      </c>
      <c r="M441" s="8"/>
      <c r="N441" s="8">
        <v>1.425</v>
      </c>
    </row>
    <row r="442" spans="1:14" x14ac:dyDescent="0.2">
      <c r="A442" s="26"/>
      <c r="B442" s="33"/>
      <c r="C442" s="376"/>
      <c r="D442" s="376"/>
      <c r="E442" s="26" t="s">
        <v>55</v>
      </c>
      <c r="F442" s="26">
        <v>54</v>
      </c>
      <c r="G442" s="26">
        <v>40</v>
      </c>
      <c r="H442" s="26"/>
      <c r="I442" s="39">
        <v>10.4</v>
      </c>
      <c r="J442" s="39">
        <v>6.48</v>
      </c>
      <c r="K442" s="39" t="s">
        <v>21</v>
      </c>
      <c r="L442" s="39">
        <v>88.29</v>
      </c>
      <c r="M442" s="8">
        <v>323.91000000000003</v>
      </c>
      <c r="N442" s="8">
        <v>12.96</v>
      </c>
    </row>
    <row r="443" spans="1:14" ht="24" x14ac:dyDescent="0.2">
      <c r="A443" s="26"/>
      <c r="B443" s="33"/>
      <c r="C443" s="376"/>
      <c r="D443" s="376"/>
      <c r="E443" s="26"/>
      <c r="F443" s="26"/>
      <c r="G443" s="26"/>
      <c r="H443" s="26" t="s">
        <v>57</v>
      </c>
      <c r="I443" s="50">
        <v>17.41</v>
      </c>
      <c r="J443" s="50">
        <v>16.770000000000003</v>
      </c>
      <c r="K443" s="50">
        <v>29.99</v>
      </c>
      <c r="L443" s="50">
        <v>269.78000000000003</v>
      </c>
      <c r="M443" s="64"/>
      <c r="N443" s="28">
        <v>18.436500000000002</v>
      </c>
    </row>
    <row r="444" spans="1:14" ht="24" x14ac:dyDescent="0.2">
      <c r="A444" s="26" t="s">
        <v>203</v>
      </c>
      <c r="B444" s="510" t="s">
        <v>234</v>
      </c>
      <c r="C444" s="381"/>
      <c r="D444" s="381"/>
      <c r="E444" s="26" t="s">
        <v>60</v>
      </c>
      <c r="F444" s="26">
        <v>38.47</v>
      </c>
      <c r="G444" s="26">
        <v>29.47</v>
      </c>
      <c r="H444" s="26"/>
      <c r="I444" s="26">
        <v>6.32</v>
      </c>
      <c r="J444" s="26">
        <v>8.5399999999999991</v>
      </c>
      <c r="K444" s="26"/>
      <c r="L444" s="26">
        <v>90.6</v>
      </c>
      <c r="M444" s="8">
        <v>323.91000000000003</v>
      </c>
      <c r="N444" s="8">
        <v>9.2327999999999992</v>
      </c>
    </row>
    <row r="445" spans="1:14" x14ac:dyDescent="0.2">
      <c r="A445" s="26"/>
      <c r="B445" s="511"/>
      <c r="C445" s="382">
        <v>41</v>
      </c>
      <c r="D445" s="382">
        <v>41</v>
      </c>
      <c r="E445" s="26" t="s">
        <v>52</v>
      </c>
      <c r="F445" s="26">
        <v>0.6</v>
      </c>
      <c r="G445" s="26">
        <v>0.6</v>
      </c>
      <c r="H445" s="26"/>
      <c r="I445" s="26" t="s">
        <v>21</v>
      </c>
      <c r="J445" s="26" t="s">
        <v>21</v>
      </c>
      <c r="K445" s="26" t="s">
        <v>21</v>
      </c>
      <c r="L445" s="26">
        <v>0.21</v>
      </c>
      <c r="M445" s="8">
        <v>27.74</v>
      </c>
      <c r="N445" s="8">
        <v>1.32E-2</v>
      </c>
    </row>
    <row r="446" spans="1:14" x14ac:dyDescent="0.2">
      <c r="A446" s="26"/>
      <c r="B446" s="33"/>
      <c r="C446" s="376"/>
      <c r="D446" s="376"/>
      <c r="E446" s="26" t="s">
        <v>93</v>
      </c>
      <c r="F446" s="26">
        <v>2</v>
      </c>
      <c r="G446" s="26">
        <v>2</v>
      </c>
      <c r="H446" s="26"/>
      <c r="I446" s="26">
        <v>0.22</v>
      </c>
      <c r="J446" s="26">
        <v>0.02</v>
      </c>
      <c r="K446" s="26">
        <v>1.44</v>
      </c>
      <c r="L446" s="26">
        <v>6.62</v>
      </c>
      <c r="M446" s="8"/>
      <c r="N446" s="8">
        <v>6.3039999999999999E-2</v>
      </c>
    </row>
    <row r="447" spans="1:14" x14ac:dyDescent="0.2">
      <c r="A447" s="26"/>
      <c r="B447" s="33"/>
      <c r="C447" s="376"/>
      <c r="D447" s="376"/>
      <c r="E447" s="26" t="s">
        <v>235</v>
      </c>
      <c r="F447" s="26">
        <v>7</v>
      </c>
      <c r="G447" s="26">
        <v>7</v>
      </c>
      <c r="H447" s="26"/>
      <c r="I447" s="26">
        <v>0.56999999999999995</v>
      </c>
      <c r="J447" s="26">
        <v>0.06</v>
      </c>
      <c r="K447" s="26">
        <v>0.47</v>
      </c>
      <c r="L447" s="26">
        <v>15.82</v>
      </c>
      <c r="M447" s="8">
        <v>46.28</v>
      </c>
      <c r="N447" s="8">
        <v>0.43064000000000002</v>
      </c>
    </row>
    <row r="448" spans="1:14" x14ac:dyDescent="0.2">
      <c r="A448" s="26"/>
      <c r="B448" s="33"/>
      <c r="C448" s="376"/>
      <c r="D448" s="376"/>
      <c r="E448" s="26" t="s">
        <v>22</v>
      </c>
      <c r="F448" s="26">
        <v>0.6</v>
      </c>
      <c r="G448" s="26">
        <v>0.6</v>
      </c>
      <c r="H448" s="26"/>
      <c r="I448" s="26" t="s">
        <v>21</v>
      </c>
      <c r="J448" s="26" t="s">
        <v>21</v>
      </c>
      <c r="K448" s="26" t="s">
        <v>21</v>
      </c>
      <c r="L448" s="26" t="s">
        <v>21</v>
      </c>
      <c r="M448" s="8"/>
      <c r="N448" s="8">
        <v>4.7999999999999996E-3</v>
      </c>
    </row>
    <row r="449" spans="1:14" x14ac:dyDescent="0.2">
      <c r="A449" s="26"/>
      <c r="B449" s="33"/>
      <c r="C449" s="376"/>
      <c r="D449" s="376"/>
      <c r="E449" s="26" t="s">
        <v>95</v>
      </c>
      <c r="F449" s="26"/>
      <c r="G449" s="26">
        <v>50</v>
      </c>
      <c r="H449" s="26"/>
      <c r="I449" s="26" t="s">
        <v>21</v>
      </c>
      <c r="J449" s="26"/>
      <c r="K449" s="26" t="s">
        <v>21</v>
      </c>
      <c r="L449" s="26" t="s">
        <v>21</v>
      </c>
      <c r="M449" s="8"/>
      <c r="N449" s="8">
        <v>0</v>
      </c>
    </row>
    <row r="450" spans="1:14" ht="24" x14ac:dyDescent="0.2">
      <c r="A450" s="26"/>
      <c r="B450" s="33"/>
      <c r="C450" s="376"/>
      <c r="D450" s="376"/>
      <c r="E450" s="26" t="s">
        <v>51</v>
      </c>
      <c r="F450" s="26">
        <v>2</v>
      </c>
      <c r="G450" s="26">
        <v>2</v>
      </c>
      <c r="H450" s="26"/>
      <c r="I450" s="26" t="s">
        <v>21</v>
      </c>
      <c r="J450" s="26">
        <v>1.99</v>
      </c>
      <c r="K450" s="26" t="s">
        <v>21</v>
      </c>
      <c r="L450" s="26">
        <v>17.98</v>
      </c>
      <c r="M450" s="8">
        <v>118.3</v>
      </c>
      <c r="N450" s="8">
        <v>0.14799999999999999</v>
      </c>
    </row>
    <row r="451" spans="1:14" x14ac:dyDescent="0.2">
      <c r="A451" s="26"/>
      <c r="B451" s="33"/>
      <c r="C451" s="376"/>
      <c r="D451" s="376"/>
      <c r="E451" s="26"/>
      <c r="F451" s="26"/>
      <c r="G451" s="26"/>
      <c r="H451" s="26">
        <v>41</v>
      </c>
      <c r="I451" s="27">
        <v>7.11</v>
      </c>
      <c r="J451" s="27">
        <v>10.61</v>
      </c>
      <c r="K451" s="27">
        <v>1.91</v>
      </c>
      <c r="L451" s="27">
        <v>131.22999999999999</v>
      </c>
      <c r="M451" s="64"/>
      <c r="N451" s="28">
        <v>9.8924799999999991</v>
      </c>
    </row>
    <row r="452" spans="1:14" x14ac:dyDescent="0.2">
      <c r="A452" s="12" t="s">
        <v>157</v>
      </c>
      <c r="B452" s="512" t="s">
        <v>236</v>
      </c>
      <c r="C452" s="383"/>
      <c r="D452" s="383"/>
      <c r="E452" s="12" t="s">
        <v>237</v>
      </c>
      <c r="F452" s="12">
        <v>33.299999999999997</v>
      </c>
      <c r="G452" s="12"/>
      <c r="H452" s="10"/>
      <c r="I452" s="12">
        <v>5.99</v>
      </c>
      <c r="J452" s="12">
        <v>1.55</v>
      </c>
      <c r="K452" s="12">
        <v>29.76</v>
      </c>
      <c r="L452" s="12">
        <v>157.9</v>
      </c>
      <c r="M452" s="8"/>
      <c r="N452" s="8">
        <v>0.63269999999999993</v>
      </c>
    </row>
    <row r="453" spans="1:14" x14ac:dyDescent="0.2">
      <c r="A453" s="12"/>
      <c r="B453" s="513"/>
      <c r="C453" s="384">
        <v>100</v>
      </c>
      <c r="D453" s="384">
        <v>100</v>
      </c>
      <c r="E453" s="12" t="s">
        <v>23</v>
      </c>
      <c r="F453" s="12">
        <v>5</v>
      </c>
      <c r="G453" s="12"/>
      <c r="H453" s="10"/>
      <c r="I453" s="12">
        <v>0.04</v>
      </c>
      <c r="J453" s="12">
        <v>3.6</v>
      </c>
      <c r="K453" s="12">
        <v>0.13</v>
      </c>
      <c r="L453" s="12">
        <v>33.6</v>
      </c>
      <c r="M453" s="8">
        <v>504.7</v>
      </c>
      <c r="N453" s="8">
        <v>1.3</v>
      </c>
    </row>
    <row r="454" spans="1:14" x14ac:dyDescent="0.2">
      <c r="A454" s="12"/>
      <c r="B454" s="7"/>
      <c r="C454" s="410"/>
      <c r="D454" s="410"/>
      <c r="E454" s="12" t="s">
        <v>22</v>
      </c>
      <c r="F454" s="12">
        <v>1</v>
      </c>
      <c r="G454" s="12"/>
      <c r="H454" s="10"/>
      <c r="I454" s="12"/>
      <c r="J454" s="12"/>
      <c r="K454" s="12"/>
      <c r="L454" s="12"/>
      <c r="M454" s="8"/>
      <c r="N454" s="8">
        <v>8.0000000000000002E-3</v>
      </c>
    </row>
    <row r="455" spans="1:14" x14ac:dyDescent="0.2">
      <c r="A455" s="12"/>
      <c r="B455" s="7"/>
      <c r="C455" s="410"/>
      <c r="D455" s="410"/>
      <c r="E455" s="12"/>
      <c r="F455" s="12"/>
      <c r="G455" s="12"/>
      <c r="H455" s="10">
        <v>100</v>
      </c>
      <c r="I455" s="14">
        <v>6.03</v>
      </c>
      <c r="J455" s="14">
        <v>5.15</v>
      </c>
      <c r="K455" s="14">
        <v>29.89</v>
      </c>
      <c r="L455" s="14">
        <v>191.5</v>
      </c>
      <c r="M455" s="8"/>
      <c r="N455" s="15">
        <v>1.9407000000000001</v>
      </c>
    </row>
    <row r="456" spans="1:14" ht="24" x14ac:dyDescent="0.2">
      <c r="A456" s="26" t="s">
        <v>202</v>
      </c>
      <c r="B456" s="520" t="s">
        <v>118</v>
      </c>
      <c r="C456" s="389"/>
      <c r="D456" s="389"/>
      <c r="E456" s="26" t="s">
        <v>54</v>
      </c>
      <c r="F456" s="26">
        <v>50</v>
      </c>
      <c r="G456" s="26"/>
      <c r="H456" s="26"/>
      <c r="I456" s="26">
        <v>0.41</v>
      </c>
      <c r="J456" s="26">
        <v>1.03</v>
      </c>
      <c r="K456" s="26">
        <v>0.61</v>
      </c>
      <c r="L456" s="26">
        <v>1.85</v>
      </c>
      <c r="M456" s="8"/>
      <c r="N456" s="8">
        <v>0.3</v>
      </c>
    </row>
    <row r="457" spans="1:14" ht="24" x14ac:dyDescent="0.2">
      <c r="A457" s="26"/>
      <c r="B457" s="521"/>
      <c r="C457" s="390">
        <v>50</v>
      </c>
      <c r="D457" s="390">
        <v>50</v>
      </c>
      <c r="E457" s="26" t="s">
        <v>51</v>
      </c>
      <c r="F457" s="26">
        <v>1</v>
      </c>
      <c r="G457" s="26"/>
      <c r="H457" s="26"/>
      <c r="I457" s="26"/>
      <c r="J457" s="26">
        <v>0.99</v>
      </c>
      <c r="K457" s="26"/>
      <c r="L457" s="26">
        <v>8.99</v>
      </c>
      <c r="M457" s="8">
        <v>504.7</v>
      </c>
      <c r="N457" s="8">
        <v>7.3999999999999996E-2</v>
      </c>
    </row>
    <row r="458" spans="1:14" x14ac:dyDescent="0.2">
      <c r="A458" s="26"/>
      <c r="B458" s="33"/>
      <c r="C458" s="376"/>
      <c r="D458" s="376"/>
      <c r="E458" s="26" t="s">
        <v>64</v>
      </c>
      <c r="F458" s="26">
        <v>2.5</v>
      </c>
      <c r="G458" s="26"/>
      <c r="H458" s="26"/>
      <c r="I458" s="26">
        <v>0.26</v>
      </c>
      <c r="J458" s="26">
        <v>0.02</v>
      </c>
      <c r="K458" s="26">
        <v>1.71</v>
      </c>
      <c r="L458" s="26">
        <v>8.35</v>
      </c>
      <c r="M458" s="8">
        <v>31.32</v>
      </c>
      <c r="N458" s="8">
        <v>5.7000000000000002E-2</v>
      </c>
    </row>
    <row r="459" spans="1:14" ht="25.5" customHeight="1" x14ac:dyDescent="0.2">
      <c r="A459" s="26"/>
      <c r="B459" s="33"/>
      <c r="C459" s="376"/>
      <c r="D459" s="376"/>
      <c r="E459" s="26" t="s">
        <v>62</v>
      </c>
      <c r="F459" s="26">
        <v>5</v>
      </c>
      <c r="G459" s="26"/>
      <c r="H459" s="26"/>
      <c r="I459" s="26">
        <v>0.18</v>
      </c>
      <c r="J459" s="26" t="s">
        <v>21</v>
      </c>
      <c r="K459" s="26">
        <v>0.62</v>
      </c>
      <c r="L459" s="26">
        <v>3.4</v>
      </c>
      <c r="M459" s="8"/>
      <c r="N459" s="8">
        <v>0.60499999999999998</v>
      </c>
    </row>
    <row r="460" spans="1:14" x14ac:dyDescent="0.2">
      <c r="A460" s="26"/>
      <c r="B460" s="33"/>
      <c r="C460" s="376"/>
      <c r="D460" s="376"/>
      <c r="E460" s="26" t="s">
        <v>43</v>
      </c>
      <c r="F460" s="26">
        <v>5</v>
      </c>
      <c r="G460" s="26">
        <v>4</v>
      </c>
      <c r="H460" s="26"/>
      <c r="I460" s="26">
        <v>0.05</v>
      </c>
      <c r="J460" s="26">
        <v>0</v>
      </c>
      <c r="K460" s="26">
        <v>0.28000000000000003</v>
      </c>
      <c r="L460" s="26">
        <v>1.32</v>
      </c>
      <c r="M460" s="8">
        <v>36.67</v>
      </c>
      <c r="N460" s="8">
        <v>8.5000000000000006E-2</v>
      </c>
    </row>
    <row r="461" spans="1:14" x14ac:dyDescent="0.2">
      <c r="A461" s="26"/>
      <c r="B461" s="33"/>
      <c r="C461" s="376"/>
      <c r="D461" s="376"/>
      <c r="E461" s="26" t="s">
        <v>52</v>
      </c>
      <c r="F461" s="26">
        <v>1.2</v>
      </c>
      <c r="G461" s="26">
        <v>1</v>
      </c>
      <c r="H461" s="26"/>
      <c r="I461" s="26">
        <v>0.01</v>
      </c>
      <c r="J461" s="26" t="s">
        <v>21</v>
      </c>
      <c r="K461" s="26">
        <v>0.09</v>
      </c>
      <c r="L461" s="26">
        <v>0.41</v>
      </c>
      <c r="M461" s="8">
        <v>27.74</v>
      </c>
      <c r="N461" s="8">
        <v>2.64E-2</v>
      </c>
    </row>
    <row r="462" spans="1:14" ht="12.75" customHeight="1" x14ac:dyDescent="0.2">
      <c r="A462" s="26"/>
      <c r="B462" s="33"/>
      <c r="C462" s="376"/>
      <c r="D462" s="376"/>
      <c r="E462" s="26" t="s">
        <v>20</v>
      </c>
      <c r="F462" s="26">
        <v>0.7</v>
      </c>
      <c r="G462" s="26"/>
      <c r="H462" s="26"/>
      <c r="I462" s="26" t="s">
        <v>21</v>
      </c>
      <c r="J462" s="26" t="s">
        <v>21</v>
      </c>
      <c r="K462" s="26">
        <v>0.79</v>
      </c>
      <c r="L462" s="26">
        <v>3.03</v>
      </c>
      <c r="M462" s="8">
        <v>52.87</v>
      </c>
      <c r="N462" s="8">
        <v>3.78E-2</v>
      </c>
    </row>
    <row r="463" spans="1:14" x14ac:dyDescent="0.2">
      <c r="A463" s="26"/>
      <c r="B463" s="33"/>
      <c r="C463" s="376"/>
      <c r="D463" s="376"/>
      <c r="E463" s="26"/>
      <c r="F463" s="26"/>
      <c r="G463" s="26"/>
      <c r="H463" s="26"/>
      <c r="I463" s="27">
        <v>0.90999999999999992</v>
      </c>
      <c r="J463" s="27">
        <v>2.04</v>
      </c>
      <c r="K463" s="27">
        <v>4.0999999999999996</v>
      </c>
      <c r="L463" s="27">
        <v>27.349999999999998</v>
      </c>
      <c r="M463" s="64"/>
      <c r="N463" s="28">
        <v>1.1852</v>
      </c>
    </row>
    <row r="464" spans="1:14" x14ac:dyDescent="0.2">
      <c r="A464" s="12" t="s">
        <v>180</v>
      </c>
      <c r="B464" s="524" t="s">
        <v>181</v>
      </c>
      <c r="C464" s="393"/>
      <c r="D464" s="393"/>
      <c r="E464" s="12" t="s">
        <v>45</v>
      </c>
      <c r="F464" s="12">
        <v>25</v>
      </c>
      <c r="G464" s="12">
        <v>22</v>
      </c>
      <c r="H464" s="10"/>
      <c r="I464" s="12">
        <v>0.1</v>
      </c>
      <c r="J464" s="12">
        <v>0.09</v>
      </c>
      <c r="K464" s="12">
        <v>2.2000000000000002</v>
      </c>
      <c r="L464" s="12">
        <v>9.9</v>
      </c>
      <c r="M464" s="8">
        <v>83.14</v>
      </c>
      <c r="N464" s="8">
        <v>2.4750000000000001</v>
      </c>
    </row>
    <row r="465" spans="1:14" x14ac:dyDescent="0.2">
      <c r="A465" s="12"/>
      <c r="B465" s="525"/>
      <c r="C465" s="394">
        <v>200</v>
      </c>
      <c r="D465" s="394">
        <v>200</v>
      </c>
      <c r="E465" s="12" t="s">
        <v>20</v>
      </c>
      <c r="F465" s="12">
        <v>20</v>
      </c>
      <c r="G465" s="12">
        <v>20</v>
      </c>
      <c r="H465" s="10"/>
      <c r="I465" s="12"/>
      <c r="J465" s="12"/>
      <c r="K465" s="12">
        <v>19.96</v>
      </c>
      <c r="L465" s="12">
        <v>75.8</v>
      </c>
      <c r="M465" s="8">
        <v>52.87</v>
      </c>
      <c r="N465" s="8">
        <v>1.08</v>
      </c>
    </row>
    <row r="466" spans="1:14" x14ac:dyDescent="0.2">
      <c r="A466" s="12"/>
      <c r="B466" s="7"/>
      <c r="C466" s="410"/>
      <c r="D466" s="410"/>
      <c r="E466" s="12"/>
      <c r="F466" s="12"/>
      <c r="G466" s="12"/>
      <c r="H466" s="10">
        <v>200</v>
      </c>
      <c r="I466" s="14">
        <v>0.1</v>
      </c>
      <c r="J466" s="14">
        <v>0.09</v>
      </c>
      <c r="K466" s="14">
        <v>22.16</v>
      </c>
      <c r="L466" s="14">
        <v>85.7</v>
      </c>
      <c r="M466" s="8"/>
      <c r="N466" s="15">
        <v>3.5550000000000002</v>
      </c>
    </row>
    <row r="467" spans="1:14" ht="24" x14ac:dyDescent="0.2">
      <c r="A467" s="12"/>
      <c r="B467" s="7" t="s">
        <v>71</v>
      </c>
      <c r="C467" s="450" t="s">
        <v>373</v>
      </c>
      <c r="D467" s="450" t="s">
        <v>374</v>
      </c>
      <c r="E467" s="20" t="s">
        <v>72</v>
      </c>
      <c r="F467" s="20">
        <v>40</v>
      </c>
      <c r="G467" s="20">
        <v>40</v>
      </c>
      <c r="H467" s="32">
        <v>40</v>
      </c>
      <c r="I467" s="12">
        <v>3.48</v>
      </c>
      <c r="J467" s="12">
        <v>0.6</v>
      </c>
      <c r="K467" s="12">
        <v>16</v>
      </c>
      <c r="L467" s="12">
        <v>83.6</v>
      </c>
      <c r="M467" s="8">
        <v>55.61</v>
      </c>
      <c r="N467" s="8">
        <v>1.3331999999999997</v>
      </c>
    </row>
    <row r="468" spans="1:14" x14ac:dyDescent="0.2">
      <c r="A468" s="12"/>
      <c r="B468" s="7"/>
      <c r="C468" s="410"/>
      <c r="D468" s="410"/>
      <c r="E468" s="12" t="s">
        <v>73</v>
      </c>
      <c r="F468" s="12">
        <v>80</v>
      </c>
      <c r="G468" s="12">
        <v>80</v>
      </c>
      <c r="H468" s="10">
        <v>80</v>
      </c>
      <c r="I468" s="12">
        <v>5.28</v>
      </c>
      <c r="J468" s="12">
        <v>0.96</v>
      </c>
      <c r="K468" s="12">
        <v>28.24</v>
      </c>
      <c r="L468" s="12">
        <v>144.80000000000001</v>
      </c>
      <c r="M468" s="8">
        <v>46.28</v>
      </c>
      <c r="N468" s="8">
        <v>2.5215999999999998</v>
      </c>
    </row>
    <row r="469" spans="1:14" x14ac:dyDescent="0.2">
      <c r="A469" s="43"/>
      <c r="B469" s="7"/>
      <c r="C469" s="410"/>
      <c r="D469" s="410"/>
      <c r="E469" s="12"/>
      <c r="F469" s="12"/>
      <c r="G469" s="12"/>
      <c r="H469" s="10"/>
      <c r="I469" s="12">
        <v>8.76</v>
      </c>
      <c r="J469" s="12">
        <v>1.56</v>
      </c>
      <c r="K469" s="12">
        <v>44.239999999999995</v>
      </c>
      <c r="L469" s="12">
        <v>228.4</v>
      </c>
      <c r="M469" s="8"/>
      <c r="N469" s="8">
        <v>3.8547999999999996</v>
      </c>
    </row>
    <row r="470" spans="1:14" x14ac:dyDescent="0.2">
      <c r="A470" s="26" t="s">
        <v>238</v>
      </c>
      <c r="B470" s="503" t="s">
        <v>239</v>
      </c>
      <c r="C470" s="376"/>
      <c r="D470" s="376"/>
      <c r="E470" s="26" t="s">
        <v>128</v>
      </c>
      <c r="F470" s="26">
        <v>1.74</v>
      </c>
      <c r="G470" s="26">
        <v>1.74</v>
      </c>
      <c r="H470" s="26"/>
      <c r="I470" s="26">
        <v>0.17</v>
      </c>
      <c r="J470" s="26">
        <v>0.02</v>
      </c>
      <c r="K470" s="26">
        <v>1.19</v>
      </c>
      <c r="L470" s="26">
        <v>5.81</v>
      </c>
      <c r="M470" s="8">
        <v>31.32</v>
      </c>
      <c r="N470" s="8">
        <v>3.9672000000000006E-2</v>
      </c>
    </row>
    <row r="471" spans="1:14" ht="15.75" customHeight="1" x14ac:dyDescent="0.2">
      <c r="A471" s="504" t="s">
        <v>240</v>
      </c>
      <c r="B471" s="503"/>
      <c r="C471" s="376">
        <v>75</v>
      </c>
      <c r="D471" s="376">
        <v>75</v>
      </c>
      <c r="E471" s="26" t="s">
        <v>64</v>
      </c>
      <c r="F471" s="26">
        <v>37</v>
      </c>
      <c r="G471" s="26">
        <v>37</v>
      </c>
      <c r="H471" s="26"/>
      <c r="I471" s="26">
        <v>3.81</v>
      </c>
      <c r="J471" s="26">
        <v>0.4</v>
      </c>
      <c r="K471" s="26">
        <v>25.48</v>
      </c>
      <c r="L471" s="26">
        <v>123.6</v>
      </c>
      <c r="M471" s="8">
        <v>31.32</v>
      </c>
      <c r="N471" s="8">
        <v>0.84360000000000002</v>
      </c>
    </row>
    <row r="472" spans="1:14" x14ac:dyDescent="0.2">
      <c r="A472" s="505"/>
      <c r="B472" s="33"/>
      <c r="C472" s="376"/>
      <c r="D472" s="376"/>
      <c r="E472" s="26" t="s">
        <v>20</v>
      </c>
      <c r="F472" s="26">
        <v>20</v>
      </c>
      <c r="G472" s="26">
        <v>20</v>
      </c>
      <c r="H472" s="26"/>
      <c r="I472" s="26" t="s">
        <v>21</v>
      </c>
      <c r="J472" s="26" t="s">
        <v>21</v>
      </c>
      <c r="K472" s="26">
        <v>1.96</v>
      </c>
      <c r="L472" s="26">
        <v>7.8</v>
      </c>
      <c r="M472" s="8">
        <v>52.87</v>
      </c>
      <c r="N472" s="8">
        <v>1.08</v>
      </c>
    </row>
    <row r="473" spans="1:14" ht="24" x14ac:dyDescent="0.2">
      <c r="A473" s="26"/>
      <c r="B473" s="33"/>
      <c r="C473" s="376"/>
      <c r="D473" s="376"/>
      <c r="E473" s="26" t="s">
        <v>23</v>
      </c>
      <c r="F473" s="26">
        <v>1.68</v>
      </c>
      <c r="G473" s="26">
        <v>1.68</v>
      </c>
      <c r="H473" s="26"/>
      <c r="I473" s="26">
        <v>0.01</v>
      </c>
      <c r="J473" s="26">
        <v>1.22</v>
      </c>
      <c r="K473" s="26">
        <v>0.04</v>
      </c>
      <c r="L473" s="26">
        <v>11.1</v>
      </c>
      <c r="M473" s="8">
        <v>504.7</v>
      </c>
      <c r="N473" s="8">
        <v>0.43680000000000002</v>
      </c>
    </row>
    <row r="474" spans="1:14" x14ac:dyDescent="0.2">
      <c r="A474" s="26"/>
      <c r="B474" s="33"/>
      <c r="C474" s="376"/>
      <c r="D474" s="376"/>
      <c r="E474" s="26" t="s">
        <v>91</v>
      </c>
      <c r="F474" s="26">
        <v>20</v>
      </c>
      <c r="G474" s="26">
        <v>20</v>
      </c>
      <c r="H474" s="26"/>
      <c r="I474" s="26">
        <v>0.2</v>
      </c>
      <c r="J474" s="26">
        <v>0.2</v>
      </c>
      <c r="K474" s="26">
        <v>0.01</v>
      </c>
      <c r="L474" s="26">
        <v>2.73</v>
      </c>
      <c r="M474" s="8">
        <v>220.75</v>
      </c>
      <c r="N474" s="8">
        <v>2.4443999999999999</v>
      </c>
    </row>
    <row r="475" spans="1:14" x14ac:dyDescent="0.2">
      <c r="A475" s="26"/>
      <c r="B475" s="33"/>
      <c r="C475" s="376"/>
      <c r="D475" s="376"/>
      <c r="E475" s="26" t="s">
        <v>22</v>
      </c>
      <c r="F475" s="26">
        <v>5.0000000000000001E-3</v>
      </c>
      <c r="G475" s="26">
        <v>5.0000000000000001E-3</v>
      </c>
      <c r="H475" s="26"/>
      <c r="I475" s="26" t="s">
        <v>21</v>
      </c>
      <c r="J475" s="26" t="s">
        <v>21</v>
      </c>
      <c r="K475" s="26" t="s">
        <v>21</v>
      </c>
      <c r="L475" s="26" t="s">
        <v>21</v>
      </c>
      <c r="M475" s="8"/>
      <c r="N475" s="8">
        <v>4.0000000000000003E-5</v>
      </c>
    </row>
    <row r="476" spans="1:14" x14ac:dyDescent="0.2">
      <c r="A476" s="26"/>
      <c r="B476" s="33"/>
      <c r="C476" s="376"/>
      <c r="D476" s="376"/>
      <c r="E476" s="26" t="s">
        <v>127</v>
      </c>
      <c r="F476" s="26">
        <v>1.1000000000000001</v>
      </c>
      <c r="G476" s="26">
        <v>1.1000000000000001</v>
      </c>
      <c r="H476" s="26"/>
      <c r="I476" s="26" t="s">
        <v>21</v>
      </c>
      <c r="J476" s="26" t="s">
        <v>21</v>
      </c>
      <c r="K476" s="26" t="s">
        <v>21</v>
      </c>
      <c r="L476" s="26" t="s">
        <v>21</v>
      </c>
      <c r="M476" s="8"/>
      <c r="N476" s="8">
        <v>0.49500000000000005</v>
      </c>
    </row>
    <row r="477" spans="1:14" x14ac:dyDescent="0.2">
      <c r="A477" s="26"/>
      <c r="B477" s="33"/>
      <c r="C477" s="376"/>
      <c r="D477" s="376"/>
      <c r="E477" s="26" t="s">
        <v>241</v>
      </c>
      <c r="F477" s="26">
        <v>25.2</v>
      </c>
      <c r="G477" s="26">
        <v>25.2</v>
      </c>
      <c r="H477" s="26"/>
      <c r="I477" s="26">
        <v>4.21</v>
      </c>
      <c r="J477" s="26">
        <v>2.27</v>
      </c>
      <c r="K477" s="26">
        <v>0.5</v>
      </c>
      <c r="L477" s="26">
        <v>40.07</v>
      </c>
      <c r="M477" s="8">
        <v>321.70999999999998</v>
      </c>
      <c r="N477" s="8">
        <v>4.6619999999999999</v>
      </c>
    </row>
    <row r="478" spans="1:14" x14ac:dyDescent="0.2">
      <c r="A478" s="26"/>
      <c r="B478" s="33"/>
      <c r="C478" s="376"/>
      <c r="D478" s="376"/>
      <c r="E478" s="26" t="s">
        <v>91</v>
      </c>
      <c r="F478" s="26">
        <v>2.4</v>
      </c>
      <c r="G478" s="26">
        <v>2.4</v>
      </c>
      <c r="H478" s="26"/>
      <c r="I478" s="26">
        <v>0.43</v>
      </c>
      <c r="J478" s="26">
        <v>0.39</v>
      </c>
      <c r="K478" s="26">
        <v>0.02</v>
      </c>
      <c r="L478" s="26">
        <v>5.3</v>
      </c>
      <c r="M478" s="8">
        <v>220.75</v>
      </c>
      <c r="N478" s="8">
        <v>0.29332799999999998</v>
      </c>
    </row>
    <row r="479" spans="1:14" ht="15.75" customHeight="1" x14ac:dyDescent="0.2">
      <c r="A479" s="26"/>
      <c r="B479" s="33"/>
      <c r="C479" s="376"/>
      <c r="D479" s="376"/>
      <c r="E479" s="26" t="s">
        <v>20</v>
      </c>
      <c r="F479" s="26">
        <v>2.4</v>
      </c>
      <c r="G479" s="26">
        <v>2.4</v>
      </c>
      <c r="H479" s="26"/>
      <c r="I479" s="26" t="s">
        <v>21</v>
      </c>
      <c r="J479" s="26" t="s">
        <v>21</v>
      </c>
      <c r="K479" s="26">
        <v>2.39</v>
      </c>
      <c r="L479" s="26">
        <v>9.09</v>
      </c>
      <c r="M479" s="8">
        <v>52.87</v>
      </c>
      <c r="N479" s="8">
        <v>0.12959999999999999</v>
      </c>
    </row>
    <row r="480" spans="1:14" x14ac:dyDescent="0.2">
      <c r="A480" s="26"/>
      <c r="B480" s="33"/>
      <c r="C480" s="376"/>
      <c r="D480" s="376"/>
      <c r="E480" s="26" t="s">
        <v>64</v>
      </c>
      <c r="F480" s="26">
        <v>1.2</v>
      </c>
      <c r="G480" s="26">
        <v>1.2</v>
      </c>
      <c r="H480" s="26"/>
      <c r="I480" s="26" t="s">
        <v>21</v>
      </c>
      <c r="J480" s="26" t="s">
        <v>21</v>
      </c>
      <c r="K480" s="34">
        <v>1</v>
      </c>
      <c r="L480" s="34">
        <v>4</v>
      </c>
      <c r="M480" s="8">
        <v>31.32</v>
      </c>
      <c r="N480" s="8">
        <v>2.7359999999999999E-2</v>
      </c>
    </row>
    <row r="481" spans="1:14" ht="24" x14ac:dyDescent="0.2">
      <c r="A481" s="26"/>
      <c r="B481" s="33"/>
      <c r="C481" s="376"/>
      <c r="D481" s="376"/>
      <c r="E481" s="26" t="s">
        <v>79</v>
      </c>
      <c r="F481" s="26">
        <v>1.6</v>
      </c>
      <c r="G481" s="26">
        <v>1.6</v>
      </c>
      <c r="H481" s="26"/>
      <c r="I481" s="26">
        <v>0.18</v>
      </c>
      <c r="J481" s="26">
        <v>0.17</v>
      </c>
      <c r="K481" s="26" t="s">
        <v>21</v>
      </c>
      <c r="L481" s="26">
        <v>2.35</v>
      </c>
      <c r="M481" s="8">
        <v>220.75</v>
      </c>
      <c r="N481" s="8">
        <v>0.19555200000000003</v>
      </c>
    </row>
    <row r="482" spans="1:14" ht="24" x14ac:dyDescent="0.2">
      <c r="A482" s="26"/>
      <c r="B482" s="33"/>
      <c r="C482" s="376"/>
      <c r="D482" s="376"/>
      <c r="E482" s="26" t="s">
        <v>81</v>
      </c>
      <c r="F482" s="26">
        <v>0.25</v>
      </c>
      <c r="G482" s="26">
        <v>0.25</v>
      </c>
      <c r="H482" s="26"/>
      <c r="I482" s="26" t="s">
        <v>21</v>
      </c>
      <c r="J482" s="26">
        <v>0.24</v>
      </c>
      <c r="K482" s="26" t="s">
        <v>21</v>
      </c>
      <c r="L482" s="26">
        <v>2.25</v>
      </c>
      <c r="M482" s="8">
        <v>118.3</v>
      </c>
      <c r="N482" s="8">
        <v>1.8499999999999999E-2</v>
      </c>
    </row>
    <row r="483" spans="1:14" x14ac:dyDescent="0.2">
      <c r="A483" s="26"/>
      <c r="B483" s="33"/>
      <c r="C483" s="376"/>
      <c r="D483" s="376"/>
      <c r="E483" s="26" t="s">
        <v>211</v>
      </c>
      <c r="F483" s="26"/>
      <c r="G483" s="26">
        <v>46.4</v>
      </c>
      <c r="H483" s="26"/>
      <c r="I483" s="26" t="s">
        <v>21</v>
      </c>
      <c r="J483" s="26" t="s">
        <v>21</v>
      </c>
      <c r="K483" s="26" t="s">
        <v>21</v>
      </c>
      <c r="L483" s="26" t="s">
        <v>21</v>
      </c>
      <c r="M483" s="8"/>
      <c r="N483" s="8">
        <v>0</v>
      </c>
    </row>
    <row r="484" spans="1:14" x14ac:dyDescent="0.2">
      <c r="A484" s="26"/>
      <c r="B484" s="33"/>
      <c r="C484" s="376"/>
      <c r="D484" s="376"/>
      <c r="E484" s="26" t="s">
        <v>242</v>
      </c>
      <c r="F484" s="26"/>
      <c r="G484" s="26">
        <v>30</v>
      </c>
      <c r="H484" s="26"/>
      <c r="I484" s="26" t="s">
        <v>21</v>
      </c>
      <c r="J484" s="26" t="s">
        <v>21</v>
      </c>
      <c r="K484" s="26" t="s">
        <v>21</v>
      </c>
      <c r="L484" s="26" t="s">
        <v>21</v>
      </c>
      <c r="M484" s="8"/>
      <c r="N484" s="8">
        <v>0</v>
      </c>
    </row>
    <row r="485" spans="1:14" x14ac:dyDescent="0.2">
      <c r="A485" s="26"/>
      <c r="B485" s="33"/>
      <c r="C485" s="376"/>
      <c r="D485" s="376"/>
      <c r="E485" s="26"/>
      <c r="F485" s="26"/>
      <c r="G485" s="26"/>
      <c r="H485" s="26">
        <v>75</v>
      </c>
      <c r="I485" s="27">
        <v>9.009999999999998</v>
      </c>
      <c r="J485" s="27">
        <v>4.91</v>
      </c>
      <c r="K485" s="27">
        <v>32.590000000000003</v>
      </c>
      <c r="L485" s="27">
        <v>214.1</v>
      </c>
      <c r="M485" s="64"/>
      <c r="N485" s="28">
        <v>10.665851999999999</v>
      </c>
    </row>
    <row r="486" spans="1:14" x14ac:dyDescent="0.2">
      <c r="A486" s="26"/>
      <c r="B486" s="470" t="s">
        <v>447</v>
      </c>
      <c r="C486" s="410">
        <v>100</v>
      </c>
      <c r="D486" s="410">
        <v>100</v>
      </c>
      <c r="E486" s="469" t="s">
        <v>447</v>
      </c>
      <c r="F486" s="12">
        <v>100</v>
      </c>
      <c r="G486" s="12">
        <v>100</v>
      </c>
      <c r="H486" s="10"/>
      <c r="I486" s="14">
        <v>2.9</v>
      </c>
      <c r="J486" s="14">
        <v>2.5</v>
      </c>
      <c r="K486" s="14">
        <v>4.2</v>
      </c>
      <c r="L486" s="14">
        <v>144</v>
      </c>
      <c r="M486" s="8">
        <v>78.930000000000007</v>
      </c>
      <c r="N486" s="15">
        <v>12</v>
      </c>
    </row>
    <row r="487" spans="1:14" x14ac:dyDescent="0.2">
      <c r="A487" s="506" t="s">
        <v>132</v>
      </c>
      <c r="B487" s="507"/>
      <c r="C487" s="378"/>
      <c r="D487" s="378"/>
      <c r="E487" s="26"/>
      <c r="F487" s="26"/>
      <c r="G487" s="26"/>
      <c r="H487" s="26"/>
      <c r="I487" s="48">
        <v>50.57</v>
      </c>
      <c r="J487" s="48">
        <v>66.61</v>
      </c>
      <c r="K487" s="48">
        <v>201.78000000000003</v>
      </c>
      <c r="L487" s="48">
        <v>1499.7400000000002</v>
      </c>
      <c r="M487" s="67"/>
      <c r="N487" s="41">
        <v>74.005932000000001</v>
      </c>
    </row>
    <row r="488" spans="1:14" x14ac:dyDescent="0.2">
      <c r="A488" s="508" t="s">
        <v>243</v>
      </c>
      <c r="B488" s="509"/>
      <c r="C488" s="380"/>
      <c r="D488" s="380"/>
      <c r="E488" s="51"/>
      <c r="F488" s="51"/>
      <c r="G488" s="51"/>
      <c r="H488" s="27"/>
      <c r="I488" s="44">
        <v>82.16</v>
      </c>
      <c r="J488" s="44">
        <v>113.9</v>
      </c>
      <c r="K488" s="44">
        <v>322.59300000000002</v>
      </c>
      <c r="L488" s="44">
        <v>2349.33</v>
      </c>
      <c r="M488" s="42"/>
      <c r="N488" s="147">
        <v>155.37388199999998</v>
      </c>
    </row>
    <row r="489" spans="1:14" ht="36" x14ac:dyDescent="0.2">
      <c r="A489" s="263" t="s">
        <v>1</v>
      </c>
      <c r="B489" s="263" t="s">
        <v>2</v>
      </c>
      <c r="C489" s="263"/>
      <c r="D489" s="263"/>
      <c r="E489" s="263" t="s">
        <v>3</v>
      </c>
      <c r="F489" s="263" t="s">
        <v>4</v>
      </c>
      <c r="G489" s="263" t="s">
        <v>5</v>
      </c>
      <c r="H489" s="263" t="s">
        <v>6</v>
      </c>
      <c r="I489" s="263" t="s">
        <v>7</v>
      </c>
      <c r="J489" s="263" t="s">
        <v>8</v>
      </c>
      <c r="K489" s="263" t="s">
        <v>9</v>
      </c>
      <c r="L489" s="263" t="s">
        <v>10</v>
      </c>
      <c r="M489" s="8" t="s">
        <v>11</v>
      </c>
      <c r="N489" s="9" t="s">
        <v>12</v>
      </c>
    </row>
    <row r="490" spans="1:14" x14ac:dyDescent="0.2">
      <c r="A490" s="262"/>
      <c r="B490" s="263" t="s">
        <v>244</v>
      </c>
      <c r="C490" s="263"/>
      <c r="D490" s="263"/>
      <c r="E490" s="262"/>
      <c r="F490" s="262"/>
      <c r="G490" s="262"/>
      <c r="H490" s="262"/>
      <c r="I490" s="262"/>
      <c r="J490" s="262"/>
      <c r="K490" s="262"/>
      <c r="L490" s="262"/>
      <c r="M490" s="8"/>
      <c r="N490" s="8"/>
    </row>
    <row r="491" spans="1:14" x14ac:dyDescent="0.2">
      <c r="A491" s="545" t="s">
        <v>14</v>
      </c>
      <c r="B491" s="545"/>
      <c r="C491" s="409"/>
      <c r="D491" s="409"/>
      <c r="E491" s="264"/>
      <c r="F491" s="264"/>
      <c r="G491" s="264"/>
      <c r="H491" s="262"/>
      <c r="I491" s="264"/>
      <c r="J491" s="264"/>
      <c r="K491" s="264"/>
      <c r="L491" s="264"/>
      <c r="M491" s="8"/>
      <c r="N491" s="8"/>
    </row>
    <row r="492" spans="1:14" x14ac:dyDescent="0.2">
      <c r="A492" s="264" t="s">
        <v>15</v>
      </c>
      <c r="B492" s="512" t="s">
        <v>16</v>
      </c>
      <c r="C492" s="383"/>
      <c r="D492" s="383"/>
      <c r="E492" s="264" t="s">
        <v>17</v>
      </c>
      <c r="F492" s="264">
        <v>16.600000000000001</v>
      </c>
      <c r="G492" s="264">
        <v>16.600000000000001</v>
      </c>
      <c r="H492" s="262"/>
      <c r="I492" s="264">
        <v>1.1599999999999999</v>
      </c>
      <c r="J492" s="264">
        <v>0.42</v>
      </c>
      <c r="K492" s="264">
        <v>10.58</v>
      </c>
      <c r="L492" s="264">
        <v>52.55</v>
      </c>
      <c r="M492" s="8">
        <v>64.72</v>
      </c>
      <c r="N492" s="8">
        <v>0.73040000000000005</v>
      </c>
    </row>
    <row r="493" spans="1:14" x14ac:dyDescent="0.2">
      <c r="A493" s="264"/>
      <c r="B493" s="539"/>
      <c r="C493" s="444" t="s">
        <v>410</v>
      </c>
      <c r="D493" s="444" t="s">
        <v>400</v>
      </c>
      <c r="E493" s="264" t="s">
        <v>18</v>
      </c>
      <c r="F493" s="264">
        <v>18</v>
      </c>
      <c r="G493" s="264">
        <v>17.82</v>
      </c>
      <c r="H493" s="262"/>
      <c r="I493" s="264">
        <v>1.35</v>
      </c>
      <c r="J493" s="264">
        <v>0.46</v>
      </c>
      <c r="K493" s="264">
        <v>11.96</v>
      </c>
      <c r="L493" s="264">
        <v>56.98</v>
      </c>
      <c r="M493" s="8">
        <v>50.44</v>
      </c>
      <c r="N493" s="8">
        <v>0.32400000000000001</v>
      </c>
    </row>
    <row r="494" spans="1:14" x14ac:dyDescent="0.2">
      <c r="A494" s="264"/>
      <c r="B494" s="513"/>
      <c r="C494" s="384"/>
      <c r="D494" s="384"/>
      <c r="E494" s="264" t="s">
        <v>19</v>
      </c>
      <c r="F494" s="264">
        <v>72.900000000000006</v>
      </c>
      <c r="G494" s="264">
        <v>72.900000000000006</v>
      </c>
      <c r="H494" s="262"/>
      <c r="I494" s="264">
        <v>2.06</v>
      </c>
      <c r="J494" s="264">
        <v>1.87</v>
      </c>
      <c r="K494" s="264">
        <v>3.48</v>
      </c>
      <c r="L494" s="264">
        <v>42.28</v>
      </c>
      <c r="M494" s="8">
        <v>51.71</v>
      </c>
      <c r="N494" s="8">
        <v>2.7373949999999998</v>
      </c>
    </row>
    <row r="495" spans="1:14" x14ac:dyDescent="0.2">
      <c r="A495" s="264"/>
      <c r="B495" s="262"/>
      <c r="C495" s="368"/>
      <c r="D495" s="368"/>
      <c r="E495" s="264" t="s">
        <v>20</v>
      </c>
      <c r="F495" s="264">
        <v>7.5</v>
      </c>
      <c r="G495" s="264">
        <v>7.5</v>
      </c>
      <c r="H495" s="262"/>
      <c r="I495" s="264" t="s">
        <v>21</v>
      </c>
      <c r="J495" s="264" t="s">
        <v>21</v>
      </c>
      <c r="K495" s="264">
        <v>7.48</v>
      </c>
      <c r="L495" s="264">
        <v>28.43</v>
      </c>
      <c r="M495" s="8">
        <v>52.87</v>
      </c>
      <c r="N495" s="8">
        <v>0.41249999999999998</v>
      </c>
    </row>
    <row r="496" spans="1:14" x14ac:dyDescent="0.2">
      <c r="A496" s="264"/>
      <c r="B496" s="262"/>
      <c r="C496" s="368"/>
      <c r="D496" s="368"/>
      <c r="E496" s="264" t="s">
        <v>22</v>
      </c>
      <c r="F496" s="264">
        <v>0.06</v>
      </c>
      <c r="G496" s="264">
        <v>0.06</v>
      </c>
      <c r="H496" s="262"/>
      <c r="I496" s="264" t="s">
        <v>21</v>
      </c>
      <c r="J496" s="264" t="s">
        <v>21</v>
      </c>
      <c r="K496" s="264" t="s">
        <v>21</v>
      </c>
      <c r="L496" s="264" t="s">
        <v>21</v>
      </c>
      <c r="M496" s="8"/>
      <c r="N496" s="8">
        <v>4.7999999999999996E-4</v>
      </c>
    </row>
    <row r="497" spans="1:14" x14ac:dyDescent="0.2">
      <c r="A497" s="264"/>
      <c r="B497" s="262"/>
      <c r="C497" s="368"/>
      <c r="D497" s="368"/>
      <c r="E497" s="264" t="s">
        <v>23</v>
      </c>
      <c r="F497" s="264">
        <v>5</v>
      </c>
      <c r="G497" s="264">
        <v>5</v>
      </c>
      <c r="H497" s="262"/>
      <c r="I497" s="264">
        <v>0.04</v>
      </c>
      <c r="J497" s="264">
        <v>3.63</v>
      </c>
      <c r="K497" s="264">
        <v>0.13</v>
      </c>
      <c r="L497" s="264">
        <v>33.049999999999997</v>
      </c>
      <c r="M497" s="8">
        <v>504.7</v>
      </c>
      <c r="N497" s="8">
        <v>1.3</v>
      </c>
    </row>
    <row r="498" spans="1:14" x14ac:dyDescent="0.2">
      <c r="A498" s="264"/>
      <c r="B498" s="262"/>
      <c r="C498" s="368"/>
      <c r="D498" s="368"/>
      <c r="E498" s="264"/>
      <c r="F498" s="264"/>
      <c r="G498" s="264"/>
      <c r="H498" s="262" t="s">
        <v>24</v>
      </c>
      <c r="I498" s="14">
        <v>4.6100000000000003</v>
      </c>
      <c r="J498" s="14">
        <v>6.38</v>
      </c>
      <c r="K498" s="14">
        <v>33.630000000000003</v>
      </c>
      <c r="L498" s="14">
        <v>213.29000000000002</v>
      </c>
      <c r="M498" s="8"/>
      <c r="N498" s="15">
        <v>5.5047749999999986</v>
      </c>
    </row>
    <row r="499" spans="1:14" x14ac:dyDescent="0.2">
      <c r="A499" s="264" t="s">
        <v>25</v>
      </c>
      <c r="B499" s="512" t="s">
        <v>26</v>
      </c>
      <c r="C499" s="383"/>
      <c r="D499" s="383"/>
      <c r="E499" s="264" t="s">
        <v>27</v>
      </c>
      <c r="F499" s="264">
        <v>4</v>
      </c>
      <c r="G499" s="264"/>
      <c r="H499" s="262"/>
      <c r="I499" s="264">
        <v>0.19</v>
      </c>
      <c r="J499" s="264">
        <v>0.14000000000000001</v>
      </c>
      <c r="K499" s="264">
        <v>0.3</v>
      </c>
      <c r="L499" s="264"/>
      <c r="M499" s="8">
        <v>210.72</v>
      </c>
      <c r="N499" s="8">
        <v>1.4</v>
      </c>
    </row>
    <row r="500" spans="1:14" x14ac:dyDescent="0.2">
      <c r="A500" s="264" t="s">
        <v>28</v>
      </c>
      <c r="B500" s="513"/>
      <c r="C500" s="384">
        <v>200</v>
      </c>
      <c r="D500" s="384">
        <v>200</v>
      </c>
      <c r="E500" s="264" t="s">
        <v>19</v>
      </c>
      <c r="F500" s="264">
        <v>100</v>
      </c>
      <c r="G500" s="264"/>
      <c r="H500" s="262"/>
      <c r="I500" s="264">
        <v>2.82</v>
      </c>
      <c r="J500" s="264">
        <v>3.2</v>
      </c>
      <c r="K500" s="264">
        <v>4.7300000000000004</v>
      </c>
      <c r="L500" s="264">
        <v>58</v>
      </c>
      <c r="M500" s="8">
        <v>51.71</v>
      </c>
      <c r="N500" s="8">
        <v>3.7549999999999994</v>
      </c>
    </row>
    <row r="501" spans="1:14" x14ac:dyDescent="0.2">
      <c r="A501" s="264"/>
      <c r="B501" s="262"/>
      <c r="C501" s="368"/>
      <c r="D501" s="368"/>
      <c r="E501" s="264" t="s">
        <v>20</v>
      </c>
      <c r="F501" s="264">
        <v>20</v>
      </c>
      <c r="G501" s="264"/>
      <c r="H501" s="262"/>
      <c r="I501" s="264" t="s">
        <v>21</v>
      </c>
      <c r="J501" s="264" t="s">
        <v>21</v>
      </c>
      <c r="K501" s="264">
        <v>19.96</v>
      </c>
      <c r="L501" s="264">
        <v>75.8</v>
      </c>
      <c r="M501" s="8">
        <v>52.87</v>
      </c>
      <c r="N501" s="8">
        <v>1.1000000000000001</v>
      </c>
    </row>
    <row r="502" spans="1:14" x14ac:dyDescent="0.2">
      <c r="A502" s="264"/>
      <c r="B502" s="262"/>
      <c r="C502" s="368"/>
      <c r="D502" s="368"/>
      <c r="E502" s="264"/>
      <c r="F502" s="264"/>
      <c r="G502" s="264"/>
      <c r="H502" s="262">
        <v>200</v>
      </c>
      <c r="I502" s="14">
        <v>3.01</v>
      </c>
      <c r="J502" s="14">
        <v>3.3400000000000003</v>
      </c>
      <c r="K502" s="14">
        <v>24.990000000000002</v>
      </c>
      <c r="L502" s="14">
        <v>133.80000000000001</v>
      </c>
      <c r="M502" s="8"/>
      <c r="N502" s="15">
        <v>6.254999999999999</v>
      </c>
    </row>
    <row r="503" spans="1:14" x14ac:dyDescent="0.2">
      <c r="A503" s="264" t="s">
        <v>29</v>
      </c>
      <c r="B503" s="492" t="s">
        <v>30</v>
      </c>
      <c r="C503" s="368">
        <v>70</v>
      </c>
      <c r="D503" s="368">
        <v>90</v>
      </c>
      <c r="E503" s="264" t="s">
        <v>31</v>
      </c>
      <c r="F503" s="264">
        <v>80</v>
      </c>
      <c r="G503" s="264">
        <v>80</v>
      </c>
      <c r="H503" s="262"/>
      <c r="I503" s="264">
        <v>6.96</v>
      </c>
      <c r="J503" s="264">
        <v>1.2</v>
      </c>
      <c r="K503" s="264">
        <v>32.96</v>
      </c>
      <c r="L503" s="264">
        <v>181</v>
      </c>
      <c r="M503" s="8">
        <v>55.61</v>
      </c>
      <c r="N503" s="8">
        <v>2.6663999999999994</v>
      </c>
    </row>
    <row r="504" spans="1:14" x14ac:dyDescent="0.2">
      <c r="A504" s="264"/>
      <c r="B504" s="492"/>
      <c r="C504" s="368">
        <v>10</v>
      </c>
      <c r="D504" s="368">
        <v>10</v>
      </c>
      <c r="E504" s="264" t="s">
        <v>32</v>
      </c>
      <c r="F504" s="264">
        <v>10</v>
      </c>
      <c r="G504" s="264"/>
      <c r="H504" s="262"/>
      <c r="I504" s="264">
        <v>2.68</v>
      </c>
      <c r="J504" s="264">
        <v>2.57</v>
      </c>
      <c r="K504" s="264" t="s">
        <v>21</v>
      </c>
      <c r="L504" s="264">
        <v>33.79</v>
      </c>
      <c r="M504" s="8">
        <v>523.4</v>
      </c>
      <c r="N504" s="8">
        <v>3.165</v>
      </c>
    </row>
    <row r="505" spans="1:14" x14ac:dyDescent="0.2">
      <c r="A505" s="264"/>
      <c r="B505" s="262"/>
      <c r="C505" s="368">
        <v>10</v>
      </c>
      <c r="D505" s="368">
        <v>10</v>
      </c>
      <c r="E505" s="264" t="s">
        <v>33</v>
      </c>
      <c r="F505" s="264">
        <v>10</v>
      </c>
      <c r="G505" s="264"/>
      <c r="H505" s="262"/>
      <c r="I505" s="264">
        <v>0.08</v>
      </c>
      <c r="J505" s="264">
        <v>7.25</v>
      </c>
      <c r="K505" s="264">
        <v>0.26</v>
      </c>
      <c r="L505" s="264">
        <v>66.099999999999994</v>
      </c>
      <c r="M505" s="8">
        <v>504.7</v>
      </c>
      <c r="N505" s="8">
        <v>2.6</v>
      </c>
    </row>
    <row r="506" spans="1:14" ht="24" x14ac:dyDescent="0.2">
      <c r="A506" s="264" t="s">
        <v>34</v>
      </c>
      <c r="B506" s="262"/>
      <c r="C506" s="368"/>
      <c r="D506" s="368"/>
      <c r="E506" s="264"/>
      <c r="F506" s="264"/>
      <c r="G506" s="264"/>
      <c r="H506" s="262" t="s">
        <v>35</v>
      </c>
      <c r="I506" s="14">
        <v>9.7200000000000006</v>
      </c>
      <c r="J506" s="14">
        <v>11.02</v>
      </c>
      <c r="K506" s="14">
        <v>33.22</v>
      </c>
      <c r="L506" s="14">
        <v>280.89</v>
      </c>
      <c r="M506" s="8"/>
      <c r="N506" s="15">
        <v>8.4314</v>
      </c>
    </row>
    <row r="507" spans="1:14" x14ac:dyDescent="0.2">
      <c r="A507" s="264"/>
      <c r="B507" s="262" t="s">
        <v>36</v>
      </c>
      <c r="C507" s="368">
        <v>120</v>
      </c>
      <c r="D507" s="368">
        <v>120</v>
      </c>
      <c r="E507" s="264" t="s">
        <v>37</v>
      </c>
      <c r="F507" s="264">
        <v>120</v>
      </c>
      <c r="G507" s="264">
        <v>120</v>
      </c>
      <c r="H507" s="262">
        <v>120</v>
      </c>
      <c r="I507" s="264">
        <v>0.48</v>
      </c>
      <c r="J507" s="264">
        <v>0.42</v>
      </c>
      <c r="K507" s="264">
        <v>10.9</v>
      </c>
      <c r="L507" s="14">
        <v>47.52</v>
      </c>
      <c r="M507" s="8">
        <v>106.41</v>
      </c>
      <c r="N507" s="8">
        <v>12.12</v>
      </c>
    </row>
    <row r="508" spans="1:14" x14ac:dyDescent="0.2">
      <c r="A508" s="264" t="s">
        <v>38</v>
      </c>
      <c r="B508" s="455" t="s">
        <v>430</v>
      </c>
      <c r="C508" s="368">
        <v>200</v>
      </c>
      <c r="D508" s="368">
        <v>200</v>
      </c>
      <c r="E508" s="459" t="s">
        <v>430</v>
      </c>
      <c r="F508" s="264">
        <v>200</v>
      </c>
      <c r="G508" s="264">
        <v>200</v>
      </c>
      <c r="H508" s="262">
        <v>200</v>
      </c>
      <c r="I508" s="264">
        <v>1</v>
      </c>
      <c r="J508" s="264"/>
      <c r="K508" s="264">
        <v>18.2</v>
      </c>
      <c r="L508" s="264">
        <v>76</v>
      </c>
      <c r="M508" s="8">
        <v>65.86</v>
      </c>
      <c r="N508" s="8">
        <v>18</v>
      </c>
    </row>
    <row r="509" spans="1:14" x14ac:dyDescent="0.2">
      <c r="A509" s="522" t="s">
        <v>39</v>
      </c>
      <c r="B509" s="523"/>
      <c r="C509" s="392"/>
      <c r="D509" s="392"/>
      <c r="E509" s="14"/>
      <c r="F509" s="14"/>
      <c r="G509" s="14"/>
      <c r="H509" s="263"/>
      <c r="I509" s="14">
        <v>18.82</v>
      </c>
      <c r="J509" s="14">
        <v>21.16</v>
      </c>
      <c r="K509" s="14">
        <v>120.94</v>
      </c>
      <c r="L509" s="14">
        <v>751.5</v>
      </c>
      <c r="M509" s="15"/>
      <c r="N509" s="15">
        <v>50.311174999999992</v>
      </c>
    </row>
    <row r="510" spans="1:14" x14ac:dyDescent="0.2">
      <c r="A510" s="264" t="s">
        <v>40</v>
      </c>
      <c r="B510" s="262"/>
      <c r="C510" s="368"/>
      <c r="D510" s="368"/>
      <c r="E510" s="264"/>
      <c r="F510" s="264"/>
      <c r="G510" s="264"/>
      <c r="H510" s="262"/>
      <c r="I510" s="264"/>
      <c r="J510" s="264"/>
      <c r="K510" s="264"/>
      <c r="L510" s="264"/>
      <c r="M510" s="8"/>
      <c r="N510" s="8">
        <v>0</v>
      </c>
    </row>
    <row r="511" spans="1:14" ht="12.75" customHeight="1" x14ac:dyDescent="0.2">
      <c r="A511" s="264" t="s">
        <v>41</v>
      </c>
      <c r="B511" s="512" t="s">
        <v>42</v>
      </c>
      <c r="C511" s="383"/>
      <c r="D511" s="383"/>
      <c r="E511" s="264" t="s">
        <v>43</v>
      </c>
      <c r="F511" s="264">
        <v>100</v>
      </c>
      <c r="G511" s="264">
        <v>80</v>
      </c>
      <c r="H511" s="262"/>
      <c r="I511" s="264">
        <v>1.3</v>
      </c>
      <c r="J511" s="264">
        <v>0.08</v>
      </c>
      <c r="K511" s="264">
        <v>6.06</v>
      </c>
      <c r="L511" s="264">
        <v>27.2</v>
      </c>
      <c r="M511" s="8">
        <v>36.67</v>
      </c>
      <c r="N511" s="8">
        <v>1.7</v>
      </c>
    </row>
    <row r="512" spans="1:14" x14ac:dyDescent="0.2">
      <c r="A512" s="264"/>
      <c r="B512" s="539"/>
      <c r="C512" s="408">
        <v>80</v>
      </c>
      <c r="D512" s="408">
        <v>120</v>
      </c>
      <c r="E512" s="264" t="s">
        <v>44</v>
      </c>
      <c r="F512" s="264">
        <v>10</v>
      </c>
      <c r="G512" s="264">
        <v>10</v>
      </c>
      <c r="H512" s="262"/>
      <c r="I512" s="264"/>
      <c r="J512" s="264"/>
      <c r="K512" s="264">
        <v>9.98</v>
      </c>
      <c r="L512" s="264">
        <v>37.9</v>
      </c>
      <c r="M512" s="62">
        <v>52.87</v>
      </c>
      <c r="N512" s="8">
        <v>0.54</v>
      </c>
    </row>
    <row r="513" spans="1:14" x14ac:dyDescent="0.2">
      <c r="A513" s="264"/>
      <c r="B513" s="18"/>
      <c r="C513" s="18"/>
      <c r="D513" s="18"/>
      <c r="E513" s="264" t="s">
        <v>45</v>
      </c>
      <c r="F513" s="264">
        <v>28.3</v>
      </c>
      <c r="G513" s="264">
        <v>25</v>
      </c>
      <c r="H513" s="262"/>
      <c r="I513" s="264">
        <v>1.0999999999999999E-2</v>
      </c>
      <c r="J513" s="264">
        <v>0.09</v>
      </c>
      <c r="K513" s="264">
        <v>2.04</v>
      </c>
      <c r="L513" s="264">
        <v>11.21</v>
      </c>
      <c r="M513" s="8">
        <v>83.14</v>
      </c>
      <c r="N513" s="8">
        <v>2.8017000000000003</v>
      </c>
    </row>
    <row r="514" spans="1:14" x14ac:dyDescent="0.2">
      <c r="A514" s="264"/>
      <c r="B514" s="262"/>
      <c r="C514" s="368"/>
      <c r="D514" s="368"/>
      <c r="E514" s="264" t="s">
        <v>46</v>
      </c>
      <c r="F514" s="264">
        <v>7</v>
      </c>
      <c r="G514" s="264">
        <v>7</v>
      </c>
      <c r="H514" s="262"/>
      <c r="I514" s="264"/>
      <c r="J514" s="264">
        <v>6.93</v>
      </c>
      <c r="K514" s="264"/>
      <c r="L514" s="264">
        <v>62.93</v>
      </c>
      <c r="M514" s="62">
        <v>118.3</v>
      </c>
      <c r="N514" s="8">
        <v>0.51800000000000002</v>
      </c>
    </row>
    <row r="515" spans="1:14" x14ac:dyDescent="0.2">
      <c r="A515" s="264"/>
      <c r="B515" s="262"/>
      <c r="C515" s="368"/>
      <c r="D515" s="368"/>
      <c r="E515" s="264"/>
      <c r="F515" s="264"/>
      <c r="G515" s="264"/>
      <c r="H515" s="262">
        <v>100</v>
      </c>
      <c r="I515" s="14">
        <v>1.3109999999999999</v>
      </c>
      <c r="J515" s="14">
        <v>7.1</v>
      </c>
      <c r="K515" s="14">
        <v>18.079999999999998</v>
      </c>
      <c r="L515" s="14">
        <v>139.24</v>
      </c>
      <c r="M515" s="15"/>
      <c r="N515" s="15">
        <v>5.5597000000000003</v>
      </c>
    </row>
    <row r="516" spans="1:14" x14ac:dyDescent="0.2">
      <c r="A516" s="264" t="s">
        <v>47</v>
      </c>
      <c r="B516" s="492" t="s">
        <v>48</v>
      </c>
      <c r="C516" s="368"/>
      <c r="D516" s="368"/>
      <c r="E516" s="264" t="s">
        <v>49</v>
      </c>
      <c r="F516" s="264">
        <v>25</v>
      </c>
      <c r="G516" s="264">
        <v>20</v>
      </c>
      <c r="H516" s="262"/>
      <c r="I516" s="264">
        <v>0.45</v>
      </c>
      <c r="J516" s="264">
        <v>0.02</v>
      </c>
      <c r="K516" s="264">
        <v>1.1399999999999999</v>
      </c>
      <c r="L516" s="264">
        <v>5.4</v>
      </c>
      <c r="M516" s="8">
        <v>18.46</v>
      </c>
      <c r="N516" s="8">
        <v>0.4</v>
      </c>
    </row>
    <row r="517" spans="1:14" ht="24" x14ac:dyDescent="0.2">
      <c r="A517" s="264"/>
      <c r="B517" s="492"/>
      <c r="C517" s="445" t="s">
        <v>57</v>
      </c>
      <c r="D517" s="445" t="s">
        <v>57</v>
      </c>
      <c r="E517" s="264" t="s">
        <v>50</v>
      </c>
      <c r="F517" s="264">
        <v>100</v>
      </c>
      <c r="G517" s="264">
        <v>72</v>
      </c>
      <c r="H517" s="262"/>
      <c r="I517" s="264">
        <v>2</v>
      </c>
      <c r="J517" s="264">
        <v>0.28999999999999998</v>
      </c>
      <c r="K517" s="264">
        <v>12.46</v>
      </c>
      <c r="L517" s="264">
        <v>57.6</v>
      </c>
      <c r="M517" s="8">
        <v>30.16</v>
      </c>
      <c r="N517" s="8">
        <v>1.7</v>
      </c>
    </row>
    <row r="518" spans="1:14" x14ac:dyDescent="0.2">
      <c r="A518" s="264"/>
      <c r="B518" s="262"/>
      <c r="C518" s="368"/>
      <c r="D518" s="368"/>
      <c r="E518" s="264" t="s">
        <v>43</v>
      </c>
      <c r="F518" s="264">
        <v>12.5</v>
      </c>
      <c r="G518" s="264">
        <v>10</v>
      </c>
      <c r="H518" s="262"/>
      <c r="I518" s="264">
        <v>0.16</v>
      </c>
      <c r="J518" s="264">
        <v>8.9999999999999993E-3</v>
      </c>
      <c r="K518" s="264">
        <v>0.81</v>
      </c>
      <c r="L518" s="264">
        <v>3.26</v>
      </c>
      <c r="M518" s="8">
        <v>36.67</v>
      </c>
      <c r="N518" s="8">
        <v>0.21249999999999999</v>
      </c>
    </row>
    <row r="519" spans="1:14" x14ac:dyDescent="0.2">
      <c r="A519" s="264"/>
      <c r="B519" s="262"/>
      <c r="C519" s="368"/>
      <c r="D519" s="368"/>
      <c r="E519" s="264" t="s">
        <v>52</v>
      </c>
      <c r="F519" s="264">
        <v>12</v>
      </c>
      <c r="G519" s="264">
        <v>10</v>
      </c>
      <c r="H519" s="262"/>
      <c r="I519" s="264">
        <v>0.17</v>
      </c>
      <c r="J519" s="264">
        <v>0.9</v>
      </c>
      <c r="K519" s="264">
        <v>0.80400000000000005</v>
      </c>
      <c r="L519" s="264">
        <v>4.13</v>
      </c>
      <c r="M519" s="8">
        <v>27.74</v>
      </c>
      <c r="N519" s="8">
        <v>0.26400000000000001</v>
      </c>
    </row>
    <row r="520" spans="1:14" x14ac:dyDescent="0.2">
      <c r="A520" s="264"/>
      <c r="B520" s="262"/>
      <c r="C520" s="368"/>
      <c r="D520" s="368"/>
      <c r="E520" s="264" t="s">
        <v>53</v>
      </c>
      <c r="F520" s="264">
        <v>16.7</v>
      </c>
      <c r="G520" s="264">
        <v>15</v>
      </c>
      <c r="H520" s="262"/>
      <c r="I520" s="264">
        <v>0.13</v>
      </c>
      <c r="J520" s="264">
        <v>1.6E-2</v>
      </c>
      <c r="K520" s="264">
        <v>0.38400000000000001</v>
      </c>
      <c r="L520" s="264">
        <v>2.4</v>
      </c>
      <c r="M520" s="8"/>
      <c r="N520" s="8">
        <v>0.67217499999999997</v>
      </c>
    </row>
    <row r="521" spans="1:14" x14ac:dyDescent="0.2">
      <c r="A521" s="264"/>
      <c r="B521" s="262"/>
      <c r="C521" s="368"/>
      <c r="D521" s="368"/>
      <c r="E521" s="264" t="s">
        <v>23</v>
      </c>
      <c r="F521" s="264">
        <v>5</v>
      </c>
      <c r="G521" s="264">
        <v>5</v>
      </c>
      <c r="H521" s="262"/>
      <c r="I521" s="264">
        <v>0.04</v>
      </c>
      <c r="J521" s="264">
        <v>3.63</v>
      </c>
      <c r="K521" s="264">
        <v>0.13</v>
      </c>
      <c r="L521" s="264">
        <v>33.049999999999997</v>
      </c>
      <c r="M521" s="8">
        <v>504.7</v>
      </c>
      <c r="N521" s="8">
        <v>1.3</v>
      </c>
    </row>
    <row r="522" spans="1:14" x14ac:dyDescent="0.2">
      <c r="A522" s="264"/>
      <c r="B522" s="262"/>
      <c r="C522" s="368"/>
      <c r="D522" s="368"/>
      <c r="E522" s="264" t="s">
        <v>54</v>
      </c>
      <c r="F522" s="264">
        <v>179</v>
      </c>
      <c r="G522" s="264"/>
      <c r="H522" s="262"/>
      <c r="I522" s="264">
        <v>0.7</v>
      </c>
      <c r="J522" s="264">
        <v>0.17</v>
      </c>
      <c r="K522" s="264"/>
      <c r="L522" s="264">
        <v>5.25</v>
      </c>
      <c r="M522" s="8"/>
      <c r="N522" s="8">
        <v>1.0740000000000001</v>
      </c>
    </row>
    <row r="523" spans="1:14" x14ac:dyDescent="0.2">
      <c r="A523" s="264"/>
      <c r="B523" s="262"/>
      <c r="C523" s="368"/>
      <c r="D523" s="368"/>
      <c r="E523" s="264" t="s">
        <v>22</v>
      </c>
      <c r="F523" s="264">
        <v>1</v>
      </c>
      <c r="G523" s="264"/>
      <c r="H523" s="262"/>
      <c r="I523" s="264" t="s">
        <v>21</v>
      </c>
      <c r="J523" s="264" t="s">
        <v>21</v>
      </c>
      <c r="K523" s="264" t="s">
        <v>21</v>
      </c>
      <c r="L523" s="264" t="s">
        <v>21</v>
      </c>
      <c r="M523" s="8"/>
      <c r="N523" s="8">
        <v>8.0000000000000002E-3</v>
      </c>
    </row>
    <row r="524" spans="1:14" x14ac:dyDescent="0.2">
      <c r="A524" s="264"/>
      <c r="B524" s="262"/>
      <c r="C524" s="368"/>
      <c r="D524" s="368"/>
      <c r="E524" s="264" t="s">
        <v>55</v>
      </c>
      <c r="F524" s="264">
        <v>54</v>
      </c>
      <c r="G524" s="264">
        <v>40.5</v>
      </c>
      <c r="H524" s="262"/>
      <c r="I524" s="264">
        <v>10</v>
      </c>
      <c r="J524" s="264">
        <v>6.48</v>
      </c>
      <c r="K524" s="264" t="s">
        <v>21</v>
      </c>
      <c r="L524" s="264">
        <v>88.29</v>
      </c>
      <c r="M524" s="8">
        <v>323.91000000000003</v>
      </c>
      <c r="N524" s="8">
        <v>12.96</v>
      </c>
    </row>
    <row r="525" spans="1:14" x14ac:dyDescent="0.2">
      <c r="A525" s="264"/>
      <c r="B525" s="262"/>
      <c r="C525" s="368"/>
      <c r="D525" s="368"/>
      <c r="E525" s="264" t="s">
        <v>56</v>
      </c>
      <c r="F525" s="264">
        <v>10</v>
      </c>
      <c r="G525" s="264">
        <v>10</v>
      </c>
      <c r="H525" s="262">
        <v>10</v>
      </c>
      <c r="I525" s="264">
        <v>0.24</v>
      </c>
      <c r="J525" s="264">
        <v>2</v>
      </c>
      <c r="K525" s="264">
        <v>0.32</v>
      </c>
      <c r="L525" s="264">
        <v>20.64</v>
      </c>
      <c r="M525" s="8">
        <v>171.79</v>
      </c>
      <c r="N525" s="8">
        <v>1.1399999999999999</v>
      </c>
    </row>
    <row r="526" spans="1:14" ht="24" x14ac:dyDescent="0.2">
      <c r="A526" s="264"/>
      <c r="B526" s="262"/>
      <c r="C526" s="368"/>
      <c r="D526" s="368"/>
      <c r="E526" s="264"/>
      <c r="F526" s="264"/>
      <c r="G526" s="264"/>
      <c r="H526" s="262" t="s">
        <v>57</v>
      </c>
      <c r="I526" s="14">
        <v>13.89</v>
      </c>
      <c r="J526" s="14">
        <v>13.515000000000001</v>
      </c>
      <c r="K526" s="14">
        <v>16.048000000000002</v>
      </c>
      <c r="L526" s="14">
        <v>220.01999999999998</v>
      </c>
      <c r="M526" s="8"/>
      <c r="N526" s="15">
        <v>19.730675000000002</v>
      </c>
    </row>
    <row r="527" spans="1:14" x14ac:dyDescent="0.2">
      <c r="A527" s="264" t="s">
        <v>58</v>
      </c>
      <c r="B527" s="512" t="s">
        <v>59</v>
      </c>
      <c r="C527" s="383"/>
      <c r="D527" s="383"/>
      <c r="E527" s="264" t="s">
        <v>60</v>
      </c>
      <c r="F527" s="264">
        <v>110</v>
      </c>
      <c r="G527" s="264">
        <v>79.180000000000007</v>
      </c>
      <c r="H527" s="262"/>
      <c r="I527" s="264">
        <v>16.89</v>
      </c>
      <c r="J527" s="264">
        <v>12.9</v>
      </c>
      <c r="K527" s="264"/>
      <c r="L527" s="264">
        <v>165.5</v>
      </c>
      <c r="M527" s="8">
        <v>323.91000000000003</v>
      </c>
      <c r="N527" s="8">
        <v>26.4</v>
      </c>
    </row>
    <row r="528" spans="1:14" x14ac:dyDescent="0.2">
      <c r="A528" s="264"/>
      <c r="B528" s="539"/>
      <c r="C528" s="444" t="s">
        <v>67</v>
      </c>
      <c r="D528" s="444" t="s">
        <v>67</v>
      </c>
      <c r="E528" s="264" t="s">
        <v>51</v>
      </c>
      <c r="F528" s="264">
        <v>5</v>
      </c>
      <c r="G528" s="264">
        <v>5</v>
      </c>
      <c r="H528" s="262"/>
      <c r="I528" s="264" t="s">
        <v>21</v>
      </c>
      <c r="J528" s="264">
        <v>4.99</v>
      </c>
      <c r="K528" s="264" t="s">
        <v>21</v>
      </c>
      <c r="L528" s="264">
        <v>44.95</v>
      </c>
      <c r="M528" s="8">
        <v>118.3</v>
      </c>
      <c r="N528" s="8">
        <v>0.37</v>
      </c>
    </row>
    <row r="529" spans="1:14" x14ac:dyDescent="0.2">
      <c r="A529" s="264"/>
      <c r="B529" s="260"/>
      <c r="C529" s="384"/>
      <c r="D529" s="384"/>
      <c r="E529" s="264" t="s">
        <v>61</v>
      </c>
      <c r="F529" s="264">
        <v>18</v>
      </c>
      <c r="G529" s="264">
        <v>15.12</v>
      </c>
      <c r="H529" s="262"/>
      <c r="I529" s="264">
        <v>0.25</v>
      </c>
      <c r="J529" s="264" t="s">
        <v>21</v>
      </c>
      <c r="K529" s="264">
        <v>1.48</v>
      </c>
      <c r="L529" s="264">
        <v>6.2</v>
      </c>
      <c r="M529" s="8">
        <v>27.74</v>
      </c>
      <c r="N529" s="8">
        <v>0.39600000000000002</v>
      </c>
    </row>
    <row r="530" spans="1:14" x14ac:dyDescent="0.2">
      <c r="A530" s="264"/>
      <c r="B530" s="262"/>
      <c r="C530" s="368"/>
      <c r="D530" s="368"/>
      <c r="E530" s="264" t="s">
        <v>62</v>
      </c>
      <c r="F530" s="264">
        <v>12</v>
      </c>
      <c r="G530" s="264">
        <v>12</v>
      </c>
      <c r="H530" s="262"/>
      <c r="I530" s="264">
        <v>0.13</v>
      </c>
      <c r="J530" s="264" t="s">
        <v>21</v>
      </c>
      <c r="K530" s="264">
        <v>1.89</v>
      </c>
      <c r="L530" s="264">
        <v>8.16</v>
      </c>
      <c r="M530" s="62"/>
      <c r="N530" s="8">
        <v>0</v>
      </c>
    </row>
    <row r="531" spans="1:14" x14ac:dyDescent="0.2">
      <c r="A531" s="264"/>
      <c r="B531" s="262"/>
      <c r="C531" s="368"/>
      <c r="D531" s="368"/>
      <c r="E531" s="264" t="s">
        <v>63</v>
      </c>
      <c r="F531" s="264"/>
      <c r="G531" s="264">
        <v>4.8</v>
      </c>
      <c r="H531" s="262"/>
      <c r="I531" s="264">
        <v>0.23</v>
      </c>
      <c r="J531" s="264" t="s">
        <v>21</v>
      </c>
      <c r="K531" s="264">
        <v>0.97</v>
      </c>
      <c r="L531" s="264">
        <v>2.16</v>
      </c>
      <c r="M531" s="8"/>
      <c r="N531" s="8">
        <v>0</v>
      </c>
    </row>
    <row r="532" spans="1:14" x14ac:dyDescent="0.2">
      <c r="A532" s="264"/>
      <c r="B532" s="262"/>
      <c r="C532" s="368"/>
      <c r="D532" s="368"/>
      <c r="E532" s="264" t="s">
        <v>64</v>
      </c>
      <c r="F532" s="264">
        <v>4</v>
      </c>
      <c r="G532" s="264">
        <v>4</v>
      </c>
      <c r="H532" s="262"/>
      <c r="I532" s="264">
        <v>0.41</v>
      </c>
      <c r="J532" s="264">
        <v>4.3999999999999997E-2</v>
      </c>
      <c r="K532" s="264">
        <v>2.76</v>
      </c>
      <c r="L532" s="264">
        <v>13.36</v>
      </c>
      <c r="M532" s="8">
        <v>31.32</v>
      </c>
      <c r="N532" s="8">
        <v>9.1200000000000003E-2</v>
      </c>
    </row>
    <row r="533" spans="1:14" ht="29.25" customHeight="1" x14ac:dyDescent="0.2">
      <c r="A533" s="264"/>
      <c r="B533" s="262"/>
      <c r="C533" s="368"/>
      <c r="D533" s="368"/>
      <c r="E533" s="264" t="s">
        <v>65</v>
      </c>
      <c r="F533" s="264"/>
      <c r="G533" s="264">
        <v>50</v>
      </c>
      <c r="H533" s="262"/>
      <c r="I533" s="264"/>
      <c r="J533" s="264"/>
      <c r="K533" s="264"/>
      <c r="L533" s="264"/>
      <c r="M533" s="62"/>
      <c r="N533" s="8">
        <v>0</v>
      </c>
    </row>
    <row r="534" spans="1:14" x14ac:dyDescent="0.2">
      <c r="A534" s="264"/>
      <c r="B534" s="262"/>
      <c r="C534" s="368"/>
      <c r="D534" s="368"/>
      <c r="E534" s="264" t="s">
        <v>66</v>
      </c>
      <c r="F534" s="264"/>
      <c r="G534" s="264">
        <v>50</v>
      </c>
      <c r="H534" s="262"/>
      <c r="I534" s="264">
        <v>0.23</v>
      </c>
      <c r="J534" s="264">
        <v>0.12</v>
      </c>
      <c r="K534" s="264">
        <v>0.97</v>
      </c>
      <c r="L534" s="264">
        <v>2.17</v>
      </c>
      <c r="M534" s="62"/>
      <c r="N534" s="8">
        <v>0</v>
      </c>
    </row>
    <row r="535" spans="1:14" x14ac:dyDescent="0.2">
      <c r="A535" s="264"/>
      <c r="B535" s="262"/>
      <c r="C535" s="368"/>
      <c r="D535" s="368"/>
      <c r="E535" s="264" t="s">
        <v>22</v>
      </c>
      <c r="F535" s="264">
        <v>1</v>
      </c>
      <c r="G535" s="264">
        <v>1</v>
      </c>
      <c r="H535" s="262"/>
      <c r="I535" s="264"/>
      <c r="J535" s="264"/>
      <c r="K535" s="264"/>
      <c r="L535" s="264"/>
      <c r="M535" s="62"/>
      <c r="N535" s="8">
        <v>8.0000000000000002E-3</v>
      </c>
    </row>
    <row r="536" spans="1:14" x14ac:dyDescent="0.2">
      <c r="A536" s="264"/>
      <c r="B536" s="262"/>
      <c r="C536" s="368"/>
      <c r="D536" s="368"/>
      <c r="E536" s="264"/>
      <c r="F536" s="264"/>
      <c r="G536" s="264"/>
      <c r="H536" s="262" t="s">
        <v>67</v>
      </c>
      <c r="I536" s="14">
        <v>18.14</v>
      </c>
      <c r="J536" s="14">
        <v>18.054000000000002</v>
      </c>
      <c r="K536" s="14">
        <v>8.07</v>
      </c>
      <c r="L536" s="14">
        <v>242.49999999999997</v>
      </c>
      <c r="M536" s="8"/>
      <c r="N536" s="15">
        <v>27.2652</v>
      </c>
    </row>
    <row r="537" spans="1:14" x14ac:dyDescent="0.2">
      <c r="A537" s="264" t="s">
        <v>68</v>
      </c>
      <c r="B537" s="512" t="s">
        <v>69</v>
      </c>
      <c r="C537" s="383"/>
      <c r="D537" s="383"/>
      <c r="E537" s="264" t="s">
        <v>50</v>
      </c>
      <c r="F537" s="264">
        <v>250.5</v>
      </c>
      <c r="G537" s="264">
        <v>180</v>
      </c>
      <c r="H537" s="262"/>
      <c r="I537" s="264">
        <v>5.01</v>
      </c>
      <c r="J537" s="264">
        <v>0.72</v>
      </c>
      <c r="K537" s="264">
        <v>31.19</v>
      </c>
      <c r="L537" s="264">
        <v>144.29</v>
      </c>
      <c r="M537" s="8">
        <v>30.16</v>
      </c>
      <c r="N537" s="8">
        <v>4.2584999999999997</v>
      </c>
    </row>
    <row r="538" spans="1:14" ht="15" customHeight="1" x14ac:dyDescent="0.2">
      <c r="A538" s="264"/>
      <c r="B538" s="539"/>
      <c r="C538" s="408">
        <v>130</v>
      </c>
      <c r="D538" s="408">
        <v>180</v>
      </c>
      <c r="E538" s="264" t="s">
        <v>19</v>
      </c>
      <c r="F538" s="264">
        <v>24</v>
      </c>
      <c r="G538" s="264">
        <v>23.76</v>
      </c>
      <c r="H538" s="262"/>
      <c r="I538" s="264">
        <v>0.67</v>
      </c>
      <c r="J538" s="264">
        <v>0.76</v>
      </c>
      <c r="K538" s="264">
        <v>1.1200000000000001</v>
      </c>
      <c r="L538" s="264">
        <v>13.9</v>
      </c>
      <c r="M538" s="8">
        <v>51.71</v>
      </c>
      <c r="N538" s="8">
        <v>0.90119999999999989</v>
      </c>
    </row>
    <row r="539" spans="1:14" x14ac:dyDescent="0.2">
      <c r="A539" s="264"/>
      <c r="B539" s="260"/>
      <c r="C539" s="384"/>
      <c r="D539" s="384"/>
      <c r="E539" s="264" t="s">
        <v>23</v>
      </c>
      <c r="F539" s="264">
        <v>5.2</v>
      </c>
      <c r="G539" s="264"/>
      <c r="H539" s="262"/>
      <c r="I539" s="264">
        <v>0.04</v>
      </c>
      <c r="J539" s="264">
        <v>3.77</v>
      </c>
      <c r="K539" s="264">
        <v>0.13</v>
      </c>
      <c r="L539" s="264">
        <v>34.369999999999997</v>
      </c>
      <c r="M539" s="8">
        <v>504.7</v>
      </c>
      <c r="N539" s="8">
        <v>1.3520000000000001</v>
      </c>
    </row>
    <row r="540" spans="1:14" x14ac:dyDescent="0.2">
      <c r="A540" s="264"/>
      <c r="B540" s="262"/>
      <c r="C540" s="368"/>
      <c r="D540" s="368"/>
      <c r="E540" s="264" t="s">
        <v>22</v>
      </c>
      <c r="F540" s="264">
        <v>1.5</v>
      </c>
      <c r="G540" s="264"/>
      <c r="H540" s="262"/>
      <c r="I540" s="264" t="s">
        <v>21</v>
      </c>
      <c r="J540" s="264" t="s">
        <v>21</v>
      </c>
      <c r="K540" s="264" t="s">
        <v>21</v>
      </c>
      <c r="L540" s="264" t="s">
        <v>21</v>
      </c>
      <c r="M540" s="8"/>
      <c r="N540" s="8">
        <v>1.2E-2</v>
      </c>
    </row>
    <row r="541" spans="1:14" x14ac:dyDescent="0.2">
      <c r="A541" s="264"/>
      <c r="B541" s="262"/>
      <c r="C541" s="368"/>
      <c r="D541" s="368"/>
      <c r="E541" s="264"/>
      <c r="F541" s="264"/>
      <c r="G541" s="264"/>
      <c r="H541" s="262">
        <v>150</v>
      </c>
      <c r="I541" s="14">
        <v>5.72</v>
      </c>
      <c r="J541" s="14">
        <v>5.25</v>
      </c>
      <c r="K541" s="14">
        <v>32.440000000000005</v>
      </c>
      <c r="L541" s="14">
        <v>192.56</v>
      </c>
      <c r="M541" s="8"/>
      <c r="N541" s="15">
        <v>6.5236999999999998</v>
      </c>
    </row>
    <row r="542" spans="1:14" x14ac:dyDescent="0.2">
      <c r="A542" s="264" t="s">
        <v>70</v>
      </c>
      <c r="B542" s="492" t="s">
        <v>426</v>
      </c>
      <c r="C542" s="368"/>
      <c r="D542" s="368"/>
      <c r="E542" s="264" t="s">
        <v>359</v>
      </c>
      <c r="F542" s="264">
        <v>25</v>
      </c>
      <c r="G542" s="264">
        <v>25</v>
      </c>
      <c r="H542" s="262"/>
      <c r="I542" s="264">
        <v>0.56999999999999995</v>
      </c>
      <c r="J542" s="264" t="s">
        <v>21</v>
      </c>
      <c r="K542" s="264">
        <v>14.45</v>
      </c>
      <c r="L542" s="264">
        <v>60.5</v>
      </c>
      <c r="M542" s="8">
        <v>109.76</v>
      </c>
      <c r="N542" s="8">
        <v>7.25</v>
      </c>
    </row>
    <row r="543" spans="1:14" x14ac:dyDescent="0.2">
      <c r="A543" s="264"/>
      <c r="B543" s="492"/>
      <c r="C543" s="368">
        <v>200</v>
      </c>
      <c r="D543" s="368">
        <v>200</v>
      </c>
      <c r="E543" s="264" t="s">
        <v>20</v>
      </c>
      <c r="F543" s="264">
        <v>20</v>
      </c>
      <c r="G543" s="264">
        <v>20</v>
      </c>
      <c r="H543" s="262"/>
      <c r="I543" s="264" t="s">
        <v>21</v>
      </c>
      <c r="J543" s="264" t="s">
        <v>21</v>
      </c>
      <c r="K543" s="264">
        <v>19.96</v>
      </c>
      <c r="L543" s="264">
        <v>75.8</v>
      </c>
      <c r="M543" s="8">
        <v>52.87</v>
      </c>
      <c r="N543" s="8">
        <v>1.08</v>
      </c>
    </row>
    <row r="544" spans="1:14" x14ac:dyDescent="0.2">
      <c r="A544" s="264"/>
      <c r="B544" s="262"/>
      <c r="C544" s="368"/>
      <c r="D544" s="368"/>
      <c r="E544" s="264"/>
      <c r="F544" s="264"/>
      <c r="G544" s="264"/>
      <c r="H544" s="262">
        <v>200</v>
      </c>
      <c r="I544" s="14">
        <v>0.56999999999999995</v>
      </c>
      <c r="J544" s="14">
        <v>0</v>
      </c>
      <c r="K544" s="14">
        <v>34.409999999999997</v>
      </c>
      <c r="L544" s="14">
        <v>136.30000000000001</v>
      </c>
      <c r="M544" s="8"/>
      <c r="N544" s="15">
        <v>8.33</v>
      </c>
    </row>
    <row r="545" spans="1:14" ht="24" x14ac:dyDescent="0.2">
      <c r="A545" s="264"/>
      <c r="B545" s="262" t="s">
        <v>71</v>
      </c>
      <c r="C545" s="445" t="s">
        <v>373</v>
      </c>
      <c r="D545" s="445" t="s">
        <v>374</v>
      </c>
      <c r="E545" s="20" t="s">
        <v>72</v>
      </c>
      <c r="F545" s="20">
        <v>40</v>
      </c>
      <c r="G545" s="20">
        <v>40</v>
      </c>
      <c r="H545" s="32">
        <v>40</v>
      </c>
      <c r="I545" s="264">
        <v>3.48</v>
      </c>
      <c r="J545" s="264">
        <v>0.6</v>
      </c>
      <c r="K545" s="264">
        <v>16</v>
      </c>
      <c r="L545" s="264">
        <v>83.6</v>
      </c>
      <c r="M545" s="8">
        <v>55.61</v>
      </c>
      <c r="N545" s="8">
        <v>1.3331999999999997</v>
      </c>
    </row>
    <row r="546" spans="1:14" x14ac:dyDescent="0.2">
      <c r="A546" s="264"/>
      <c r="B546" s="264"/>
      <c r="C546" s="409"/>
      <c r="D546" s="409"/>
      <c r="E546" s="264" t="s">
        <v>73</v>
      </c>
      <c r="F546" s="264">
        <v>80</v>
      </c>
      <c r="G546" s="264">
        <v>80</v>
      </c>
      <c r="H546" s="262">
        <v>80</v>
      </c>
      <c r="I546" s="264">
        <v>5.28</v>
      </c>
      <c r="J546" s="264">
        <v>0.96</v>
      </c>
      <c r="K546" s="264">
        <v>28.24</v>
      </c>
      <c r="L546" s="264">
        <v>144.80000000000001</v>
      </c>
      <c r="M546" s="8">
        <v>46.28</v>
      </c>
      <c r="N546" s="8">
        <v>2.5215999999999998</v>
      </c>
    </row>
    <row r="547" spans="1:14" x14ac:dyDescent="0.2">
      <c r="A547" s="264"/>
      <c r="B547" s="264"/>
      <c r="C547" s="409"/>
      <c r="D547" s="409"/>
      <c r="E547" s="264"/>
      <c r="F547" s="264"/>
      <c r="G547" s="264"/>
      <c r="H547" s="262"/>
      <c r="I547" s="14">
        <v>8.76</v>
      </c>
      <c r="J547" s="14">
        <v>1.56</v>
      </c>
      <c r="K547" s="14">
        <v>44.239999999999995</v>
      </c>
      <c r="L547" s="14">
        <v>228.4</v>
      </c>
      <c r="M547" s="15"/>
      <c r="N547" s="15">
        <v>3.8547999999999996</v>
      </c>
    </row>
    <row r="548" spans="1:14" x14ac:dyDescent="0.2">
      <c r="A548" s="264" t="s">
        <v>74</v>
      </c>
      <c r="B548" s="492" t="s">
        <v>75</v>
      </c>
      <c r="C548" s="368">
        <v>75</v>
      </c>
      <c r="D548" s="368">
        <v>75</v>
      </c>
      <c r="E548" s="264" t="s">
        <v>76</v>
      </c>
      <c r="F548" s="264">
        <v>40</v>
      </c>
      <c r="G548" s="264">
        <v>40</v>
      </c>
      <c r="H548" s="262"/>
      <c r="I548" s="264">
        <v>4.12</v>
      </c>
      <c r="J548" s="264">
        <v>0.44</v>
      </c>
      <c r="K548" s="264">
        <v>27.6</v>
      </c>
      <c r="L548" s="264">
        <v>167</v>
      </c>
      <c r="M548" s="8">
        <v>31.32</v>
      </c>
      <c r="N548" s="8">
        <v>0.91200000000000003</v>
      </c>
    </row>
    <row r="549" spans="1:14" x14ac:dyDescent="0.2">
      <c r="A549" s="264"/>
      <c r="B549" s="492"/>
      <c r="C549" s="368"/>
      <c r="D549" s="368"/>
      <c r="E549" s="264" t="s">
        <v>77</v>
      </c>
      <c r="F549" s="264">
        <v>2.2999999999999998</v>
      </c>
      <c r="G549" s="264">
        <v>2.2999999999999998</v>
      </c>
      <c r="H549" s="262"/>
      <c r="I549" s="264">
        <v>0.23</v>
      </c>
      <c r="J549" s="264">
        <v>0.02</v>
      </c>
      <c r="K549" s="264">
        <v>0.09</v>
      </c>
      <c r="L549" s="264">
        <v>49.57</v>
      </c>
      <c r="M549" s="8">
        <v>31.32</v>
      </c>
      <c r="N549" s="8">
        <v>5.2440000000000001E-2</v>
      </c>
    </row>
    <row r="550" spans="1:14" x14ac:dyDescent="0.2">
      <c r="A550" s="264"/>
      <c r="B550" s="262"/>
      <c r="C550" s="368"/>
      <c r="D550" s="368"/>
      <c r="E550" s="264" t="s">
        <v>78</v>
      </c>
      <c r="F550" s="264">
        <v>2.1</v>
      </c>
      <c r="G550" s="264"/>
      <c r="H550" s="262"/>
      <c r="I550" s="264">
        <v>0.26</v>
      </c>
      <c r="J550" s="264">
        <v>0.24</v>
      </c>
      <c r="K550" s="264">
        <v>0.01</v>
      </c>
      <c r="L550" s="264">
        <v>3.9</v>
      </c>
      <c r="M550" s="8">
        <v>220.75</v>
      </c>
      <c r="N550" s="8">
        <v>0.25666200000000006</v>
      </c>
    </row>
    <row r="551" spans="1:14" x14ac:dyDescent="0.2">
      <c r="A551" s="264"/>
      <c r="B551" s="262"/>
      <c r="C551" s="368"/>
      <c r="D551" s="368"/>
      <c r="E551" s="264" t="s">
        <v>79</v>
      </c>
      <c r="F551" s="264">
        <v>0.9</v>
      </c>
      <c r="G551" s="264"/>
      <c r="H551" s="262"/>
      <c r="I551" s="264">
        <v>0.11</v>
      </c>
      <c r="J551" s="264">
        <v>0.1</v>
      </c>
      <c r="K551" s="264" t="s">
        <v>21</v>
      </c>
      <c r="L551" s="264">
        <v>1.41</v>
      </c>
      <c r="M551" s="8">
        <v>220.75</v>
      </c>
      <c r="N551" s="8">
        <v>0.109998</v>
      </c>
    </row>
    <row r="552" spans="1:14" x14ac:dyDescent="0.2">
      <c r="A552" s="264"/>
      <c r="B552" s="262"/>
      <c r="C552" s="368"/>
      <c r="D552" s="368"/>
      <c r="E552" s="264" t="s">
        <v>20</v>
      </c>
      <c r="F552" s="264">
        <v>21.15</v>
      </c>
      <c r="G552" s="264">
        <v>21.15</v>
      </c>
      <c r="H552" s="262"/>
      <c r="I552" s="264" t="s">
        <v>21</v>
      </c>
      <c r="J552" s="264" t="s">
        <v>21</v>
      </c>
      <c r="K552" s="264">
        <v>21.1</v>
      </c>
      <c r="L552" s="264">
        <v>80.16</v>
      </c>
      <c r="M552" s="8">
        <v>52.87</v>
      </c>
      <c r="N552" s="8">
        <v>1.1420999999999999</v>
      </c>
    </row>
    <row r="553" spans="1:14" x14ac:dyDescent="0.2">
      <c r="A553" s="264"/>
      <c r="B553" s="262"/>
      <c r="C553" s="368"/>
      <c r="D553" s="368"/>
      <c r="E553" s="264" t="s">
        <v>23</v>
      </c>
      <c r="F553" s="264">
        <v>9.6</v>
      </c>
      <c r="G553" s="264">
        <v>9.6</v>
      </c>
      <c r="H553" s="262"/>
      <c r="I553" s="264">
        <v>0.08</v>
      </c>
      <c r="J553" s="264">
        <v>6.96</v>
      </c>
      <c r="K553" s="264">
        <v>0.25</v>
      </c>
      <c r="L553" s="264">
        <v>63.46</v>
      </c>
      <c r="M553" s="8">
        <v>504.7</v>
      </c>
      <c r="N553" s="8">
        <v>2.496</v>
      </c>
    </row>
    <row r="554" spans="1:14" ht="13.5" customHeight="1" x14ac:dyDescent="0.2">
      <c r="A554" s="264"/>
      <c r="B554" s="262"/>
      <c r="C554" s="368"/>
      <c r="D554" s="368"/>
      <c r="E554" s="264" t="s">
        <v>19</v>
      </c>
      <c r="F554" s="264">
        <v>7.55</v>
      </c>
      <c r="G554" s="264">
        <v>7.55</v>
      </c>
      <c r="H554" s="262"/>
      <c r="I554" s="264">
        <v>0.21</v>
      </c>
      <c r="J554" s="264">
        <v>0.24</v>
      </c>
      <c r="K554" s="264">
        <v>0.35</v>
      </c>
      <c r="L554" s="264">
        <v>4.37</v>
      </c>
      <c r="M554" s="8">
        <v>51.71</v>
      </c>
      <c r="N554" s="8">
        <v>0.28350249999999999</v>
      </c>
    </row>
    <row r="555" spans="1:14" ht="13.5" customHeight="1" x14ac:dyDescent="0.2">
      <c r="A555" s="264"/>
      <c r="B555" s="262"/>
      <c r="C555" s="368"/>
      <c r="D555" s="368"/>
      <c r="E555" s="264" t="s">
        <v>80</v>
      </c>
      <c r="F555" s="264">
        <v>0.19</v>
      </c>
      <c r="G555" s="264">
        <v>0.19</v>
      </c>
      <c r="H555" s="262"/>
      <c r="I555" s="264" t="s">
        <v>21</v>
      </c>
      <c r="J555" s="264" t="s">
        <v>21</v>
      </c>
      <c r="K555" s="264" t="s">
        <v>21</v>
      </c>
      <c r="L555" s="264" t="s">
        <v>21</v>
      </c>
      <c r="M555" s="62"/>
      <c r="N555" s="8">
        <v>0</v>
      </c>
    </row>
    <row r="556" spans="1:14" x14ac:dyDescent="0.2">
      <c r="A556" s="264"/>
      <c r="B556" s="262"/>
      <c r="C556" s="368"/>
      <c r="D556" s="368"/>
      <c r="E556" s="264" t="s">
        <v>81</v>
      </c>
      <c r="F556" s="264">
        <v>0.25</v>
      </c>
      <c r="G556" s="264">
        <v>0.25</v>
      </c>
      <c r="H556" s="262"/>
      <c r="I556" s="264" t="s">
        <v>21</v>
      </c>
      <c r="J556" s="264">
        <v>0.249</v>
      </c>
      <c r="K556" s="264" t="s">
        <v>21</v>
      </c>
      <c r="L556" s="264">
        <v>2.25</v>
      </c>
      <c r="M556" s="8">
        <v>118.3</v>
      </c>
      <c r="N556" s="8">
        <v>1.8499999999999999E-2</v>
      </c>
    </row>
    <row r="557" spans="1:14" x14ac:dyDescent="0.2">
      <c r="A557" s="264"/>
      <c r="B557" s="262"/>
      <c r="C557" s="368"/>
      <c r="D557" s="368"/>
      <c r="E557" s="264" t="s">
        <v>82</v>
      </c>
      <c r="F557" s="264">
        <v>84.19</v>
      </c>
      <c r="G557" s="264"/>
      <c r="H557" s="262"/>
      <c r="I557" s="264"/>
      <c r="J557" s="264"/>
      <c r="K557" s="264"/>
      <c r="L557" s="264"/>
      <c r="M557" s="8"/>
      <c r="N557" s="8">
        <v>0</v>
      </c>
    </row>
    <row r="558" spans="1:14" x14ac:dyDescent="0.2">
      <c r="A558" s="264"/>
      <c r="B558" s="262"/>
      <c r="C558" s="368"/>
      <c r="D558" s="368"/>
      <c r="E558" s="264"/>
      <c r="F558" s="264"/>
      <c r="G558" s="264"/>
      <c r="H558" s="262">
        <v>75</v>
      </c>
      <c r="I558" s="14">
        <v>5.0100000000000007</v>
      </c>
      <c r="J558" s="14">
        <v>8.2490000000000006</v>
      </c>
      <c r="K558" s="14">
        <v>49.400000000000006</v>
      </c>
      <c r="L558" s="14">
        <v>372.11999999999995</v>
      </c>
      <c r="M558" s="8"/>
      <c r="N558" s="15">
        <v>5.2712025000000011</v>
      </c>
    </row>
    <row r="559" spans="1:14" x14ac:dyDescent="0.2">
      <c r="A559" s="264"/>
      <c r="B559" s="262"/>
      <c r="C559" s="368"/>
      <c r="D559" s="368"/>
      <c r="E559" s="264"/>
      <c r="F559" s="264"/>
      <c r="G559" s="264"/>
      <c r="H559" s="262"/>
      <c r="I559" s="264"/>
      <c r="J559" s="264"/>
      <c r="K559" s="264"/>
      <c r="L559" s="14"/>
      <c r="M559" s="63"/>
      <c r="N559" s="8"/>
    </row>
    <row r="560" spans="1:14" x14ac:dyDescent="0.2">
      <c r="A560" s="522" t="s">
        <v>83</v>
      </c>
      <c r="B560" s="523"/>
      <c r="C560" s="392"/>
      <c r="D560" s="392"/>
      <c r="E560" s="264"/>
      <c r="F560" s="264"/>
      <c r="G560" s="264"/>
      <c r="H560" s="262"/>
      <c r="I560" s="14">
        <v>53.600999999999999</v>
      </c>
      <c r="J560" s="14">
        <v>59.128000000000007</v>
      </c>
      <c r="K560" s="14">
        <v>234.68800000000002</v>
      </c>
      <c r="L560" s="14">
        <v>1675.1399999999999</v>
      </c>
      <c r="M560" s="14"/>
      <c r="N560" s="23">
        <v>88.535277500000007</v>
      </c>
    </row>
    <row r="561" spans="1:14" x14ac:dyDescent="0.2">
      <c r="A561" s="522" t="s">
        <v>84</v>
      </c>
      <c r="B561" s="523"/>
      <c r="C561" s="392"/>
      <c r="D561" s="392"/>
      <c r="E561" s="264"/>
      <c r="F561" s="264"/>
      <c r="G561" s="264"/>
      <c r="H561" s="262"/>
      <c r="I561" s="23">
        <v>72.421000000000006</v>
      </c>
      <c r="J561" s="23">
        <v>80.288000000000011</v>
      </c>
      <c r="K561" s="23">
        <v>355.62800000000004</v>
      </c>
      <c r="L561" s="23">
        <v>2426.64</v>
      </c>
      <c r="M561" s="8"/>
      <c r="N561" s="145">
        <v>138.8464525</v>
      </c>
    </row>
    <row r="562" spans="1:14" ht="31.5" x14ac:dyDescent="0.2">
      <c r="A562" s="273" t="s">
        <v>1</v>
      </c>
      <c r="B562" s="272" t="s">
        <v>2</v>
      </c>
      <c r="C562" s="353"/>
      <c r="D562" s="353"/>
      <c r="E562" s="273" t="s">
        <v>3</v>
      </c>
      <c r="F562" s="273" t="s">
        <v>4</v>
      </c>
      <c r="G562" s="273" t="s">
        <v>5</v>
      </c>
      <c r="H562" s="273" t="s">
        <v>6</v>
      </c>
      <c r="I562" s="273" t="s">
        <v>7</v>
      </c>
      <c r="J562" s="273" t="s">
        <v>8</v>
      </c>
      <c r="K562" s="273" t="s">
        <v>9</v>
      </c>
      <c r="L562" s="273" t="s">
        <v>10</v>
      </c>
      <c r="M562" s="73" t="s">
        <v>11</v>
      </c>
      <c r="N562" s="138"/>
    </row>
    <row r="563" spans="1:14" x14ac:dyDescent="0.2">
      <c r="A563" s="495" t="s">
        <v>343</v>
      </c>
      <c r="B563" s="496"/>
      <c r="C563" s="370"/>
      <c r="D563" s="370"/>
      <c r="E563" s="271"/>
      <c r="F563" s="271"/>
      <c r="G563" s="271"/>
      <c r="H563" s="271"/>
      <c r="I563" s="271"/>
      <c r="J563" s="271"/>
      <c r="K563" s="271"/>
      <c r="L563" s="271"/>
      <c r="M563" s="73"/>
      <c r="N563" s="138"/>
    </row>
    <row r="564" spans="1:14" x14ac:dyDescent="0.2">
      <c r="A564" s="495" t="s">
        <v>14</v>
      </c>
      <c r="B564" s="496"/>
      <c r="C564" s="370"/>
      <c r="D564" s="370"/>
      <c r="E564" s="271"/>
      <c r="F564" s="271"/>
      <c r="G564" s="271"/>
      <c r="H564" s="271"/>
      <c r="I564" s="271"/>
      <c r="J564" s="271"/>
      <c r="K564" s="271"/>
      <c r="L564" s="271"/>
      <c r="M564" s="73"/>
      <c r="N564" s="138"/>
    </row>
    <row r="565" spans="1:14" ht="12" customHeight="1" x14ac:dyDescent="0.2">
      <c r="A565" s="93" t="s">
        <v>301</v>
      </c>
      <c r="B565" s="480" t="s">
        <v>302</v>
      </c>
      <c r="C565" s="358"/>
      <c r="D565" s="358"/>
      <c r="E565" s="93" t="s">
        <v>303</v>
      </c>
      <c r="F565" s="93">
        <v>152</v>
      </c>
      <c r="G565" s="93">
        <v>152</v>
      </c>
      <c r="H565" s="93"/>
      <c r="I565" s="93">
        <v>25.38</v>
      </c>
      <c r="J565" s="93">
        <v>13.7</v>
      </c>
      <c r="K565" s="93">
        <v>3.04</v>
      </c>
      <c r="L565" s="93">
        <v>241.7</v>
      </c>
      <c r="M565" s="73">
        <v>321.70999999999998</v>
      </c>
      <c r="N565" s="138">
        <f t="shared" ref="N565:N628" si="26">F565*M565/1000</f>
        <v>48.899920000000002</v>
      </c>
    </row>
    <row r="566" spans="1:14" x14ac:dyDescent="0.2">
      <c r="A566" s="93"/>
      <c r="B566" s="481"/>
      <c r="C566" s="359">
        <v>75</v>
      </c>
      <c r="D566" s="359">
        <v>75</v>
      </c>
      <c r="E566" s="93" t="s">
        <v>64</v>
      </c>
      <c r="F566" s="93">
        <v>20</v>
      </c>
      <c r="G566" s="93">
        <v>20</v>
      </c>
      <c r="H566" s="93"/>
      <c r="I566" s="93">
        <v>4.12</v>
      </c>
      <c r="J566" s="93">
        <v>0.44</v>
      </c>
      <c r="K566" s="93">
        <v>27.64</v>
      </c>
      <c r="L566" s="93">
        <v>133.6</v>
      </c>
      <c r="M566" s="73">
        <v>31.32</v>
      </c>
      <c r="N566" s="138">
        <f t="shared" si="26"/>
        <v>0.62639999999999996</v>
      </c>
    </row>
    <row r="567" spans="1:14" ht="22.5" x14ac:dyDescent="0.2">
      <c r="A567" s="93"/>
      <c r="B567" s="269"/>
      <c r="C567" s="357"/>
      <c r="D567" s="357"/>
      <c r="E567" s="93" t="s">
        <v>91</v>
      </c>
      <c r="F567" s="93">
        <v>5</v>
      </c>
      <c r="G567" s="132" t="s">
        <v>304</v>
      </c>
      <c r="H567" s="93"/>
      <c r="I567" s="93">
        <v>0.63</v>
      </c>
      <c r="J567" s="93">
        <v>0.56999999999999995</v>
      </c>
      <c r="K567" s="93">
        <v>0.03</v>
      </c>
      <c r="L567" s="93">
        <v>6.83</v>
      </c>
      <c r="M567" s="73">
        <v>220.75</v>
      </c>
      <c r="N567" s="138">
        <f t="shared" si="26"/>
        <v>1.10375</v>
      </c>
    </row>
    <row r="568" spans="1:14" x14ac:dyDescent="0.2">
      <c r="A568" s="93"/>
      <c r="B568" s="269"/>
      <c r="C568" s="357"/>
      <c r="D568" s="357"/>
      <c r="E568" s="93" t="s">
        <v>305</v>
      </c>
      <c r="F568" s="103">
        <v>15</v>
      </c>
      <c r="G568" s="93">
        <v>15</v>
      </c>
      <c r="H568" s="93"/>
      <c r="I568" s="93" t="s">
        <v>21</v>
      </c>
      <c r="J568" s="93"/>
      <c r="K568" s="93">
        <v>19.96</v>
      </c>
      <c r="L568" s="93">
        <v>75.849999999999994</v>
      </c>
      <c r="M568" s="73">
        <v>52.87</v>
      </c>
      <c r="N568" s="138">
        <f t="shared" si="26"/>
        <v>0.79304999999999992</v>
      </c>
    </row>
    <row r="569" spans="1:14" x14ac:dyDescent="0.2">
      <c r="A569" s="93"/>
      <c r="B569" s="269"/>
      <c r="C569" s="357"/>
      <c r="D569" s="357"/>
      <c r="E569" s="93"/>
      <c r="F569" s="93"/>
      <c r="G569" s="93"/>
      <c r="H569" s="93">
        <v>75</v>
      </c>
      <c r="I569" s="271">
        <f>SUM(I565:I568)</f>
        <v>30.13</v>
      </c>
      <c r="J569" s="271">
        <f>SUM(J565:J568)</f>
        <v>14.709999999999999</v>
      </c>
      <c r="K569" s="271">
        <f>SUM(K565:K568)</f>
        <v>50.67</v>
      </c>
      <c r="L569" s="271">
        <f>SUM(L565:L568)</f>
        <v>457.9799999999999</v>
      </c>
      <c r="M569" s="271"/>
      <c r="N569" s="139">
        <f>SUM(N565:N568)</f>
        <v>51.423119999999997</v>
      </c>
    </row>
    <row r="570" spans="1:14" ht="12" customHeight="1" x14ac:dyDescent="0.2">
      <c r="A570" s="93" t="s">
        <v>98</v>
      </c>
      <c r="B570" s="480" t="s">
        <v>306</v>
      </c>
      <c r="C570" s="358"/>
      <c r="D570" s="358"/>
      <c r="E570" s="93" t="s">
        <v>307</v>
      </c>
      <c r="F570" s="93">
        <v>1</v>
      </c>
      <c r="G570" s="93"/>
      <c r="H570" s="93"/>
      <c r="I570" s="93"/>
      <c r="J570" s="93"/>
      <c r="K570" s="93"/>
      <c r="L570" s="93"/>
      <c r="M570" s="73">
        <v>613.21</v>
      </c>
      <c r="N570" s="138">
        <f t="shared" si="26"/>
        <v>0.61321000000000003</v>
      </c>
    </row>
    <row r="571" spans="1:14" x14ac:dyDescent="0.2">
      <c r="A571" s="93"/>
      <c r="B571" s="481"/>
      <c r="C571" s="359">
        <v>200</v>
      </c>
      <c r="D571" s="359">
        <v>200</v>
      </c>
      <c r="E571" s="93" t="s">
        <v>143</v>
      </c>
      <c r="F571" s="93">
        <v>100</v>
      </c>
      <c r="G571" s="93"/>
      <c r="H571" s="93"/>
      <c r="I571" s="93">
        <v>2.82</v>
      </c>
      <c r="J571" s="93">
        <v>3.2</v>
      </c>
      <c r="K571" s="93">
        <v>4.7300000000000004</v>
      </c>
      <c r="L571" s="93">
        <v>58</v>
      </c>
      <c r="M571" s="73">
        <v>51.71</v>
      </c>
      <c r="N571" s="138">
        <f t="shared" si="26"/>
        <v>5.1710000000000003</v>
      </c>
    </row>
    <row r="572" spans="1:14" x14ac:dyDescent="0.2">
      <c r="A572" s="93"/>
      <c r="B572" s="269"/>
      <c r="C572" s="357"/>
      <c r="D572" s="357"/>
      <c r="E572" s="93" t="s">
        <v>20</v>
      </c>
      <c r="F572" s="93">
        <v>15</v>
      </c>
      <c r="G572" s="93"/>
      <c r="H572" s="93"/>
      <c r="I572" s="93"/>
      <c r="J572" s="93"/>
      <c r="K572" s="93">
        <v>19.96</v>
      </c>
      <c r="L572" s="93">
        <v>75.8</v>
      </c>
      <c r="M572" s="73">
        <v>52.87</v>
      </c>
      <c r="N572" s="138">
        <f t="shared" si="26"/>
        <v>0.79304999999999992</v>
      </c>
    </row>
    <row r="573" spans="1:14" x14ac:dyDescent="0.2">
      <c r="A573" s="93"/>
      <c r="B573" s="269"/>
      <c r="C573" s="357"/>
      <c r="D573" s="357"/>
      <c r="E573" s="93"/>
      <c r="F573" s="93"/>
      <c r="G573" s="93"/>
      <c r="H573" s="93">
        <v>200</v>
      </c>
      <c r="I573" s="271">
        <f>SUM(I570:I572)</f>
        <v>2.82</v>
      </c>
      <c r="J573" s="271">
        <f t="shared" ref="J573:L573" si="27">SUM(J570:J572)</f>
        <v>3.2</v>
      </c>
      <c r="K573" s="271">
        <f t="shared" si="27"/>
        <v>24.69</v>
      </c>
      <c r="L573" s="271">
        <f t="shared" si="27"/>
        <v>133.80000000000001</v>
      </c>
      <c r="M573" s="271"/>
      <c r="N573" s="139">
        <f>SUM(N570:N572)</f>
        <v>6.5772599999999999</v>
      </c>
    </row>
    <row r="574" spans="1:14" ht="12" customHeight="1" x14ac:dyDescent="0.2">
      <c r="A574" s="93" t="s">
        <v>15</v>
      </c>
      <c r="B574" s="480" t="s">
        <v>308</v>
      </c>
      <c r="C574" s="358"/>
      <c r="D574" s="358"/>
      <c r="E574" s="93" t="s">
        <v>17</v>
      </c>
      <c r="F574" s="93">
        <v>33.299999999999997</v>
      </c>
      <c r="G574" s="93"/>
      <c r="H574" s="93"/>
      <c r="I574" s="93">
        <v>2.4900000000000002</v>
      </c>
      <c r="J574" s="93">
        <v>0.16</v>
      </c>
      <c r="K574" s="93">
        <v>21.2</v>
      </c>
      <c r="L574" s="93">
        <v>105.4</v>
      </c>
      <c r="M574" s="73">
        <v>64.72</v>
      </c>
      <c r="N574" s="138">
        <f t="shared" si="26"/>
        <v>2.155176</v>
      </c>
    </row>
    <row r="575" spans="1:14" x14ac:dyDescent="0.2">
      <c r="A575" s="93"/>
      <c r="B575" s="481"/>
      <c r="C575" s="443" t="s">
        <v>410</v>
      </c>
      <c r="D575" s="443" t="s">
        <v>400</v>
      </c>
      <c r="E575" s="93" t="s">
        <v>143</v>
      </c>
      <c r="F575" s="93">
        <v>73.8</v>
      </c>
      <c r="G575" s="93"/>
      <c r="H575" s="93"/>
      <c r="I575" s="93">
        <v>2.06</v>
      </c>
      <c r="J575" s="93">
        <v>7.82</v>
      </c>
      <c r="K575" s="93">
        <v>3.49</v>
      </c>
      <c r="L575" s="93">
        <v>38.380000000000003</v>
      </c>
      <c r="M575" s="73">
        <v>51.71</v>
      </c>
      <c r="N575" s="138">
        <f t="shared" si="26"/>
        <v>3.816198</v>
      </c>
    </row>
    <row r="576" spans="1:14" x14ac:dyDescent="0.2">
      <c r="A576" s="93"/>
      <c r="B576" s="269"/>
      <c r="C576" s="357"/>
      <c r="D576" s="357"/>
      <c r="E576" s="93" t="s">
        <v>20</v>
      </c>
      <c r="F576" s="93">
        <v>7.5</v>
      </c>
      <c r="G576" s="93"/>
      <c r="H576" s="93"/>
      <c r="I576" s="93" t="s">
        <v>21</v>
      </c>
      <c r="J576" s="93" t="s">
        <v>21</v>
      </c>
      <c r="K576" s="93">
        <v>7.48</v>
      </c>
      <c r="L576" s="93">
        <v>28.42</v>
      </c>
      <c r="M576" s="73">
        <v>52.87</v>
      </c>
      <c r="N576" s="138">
        <f t="shared" si="26"/>
        <v>0.39652499999999996</v>
      </c>
    </row>
    <row r="577" spans="1:14" x14ac:dyDescent="0.2">
      <c r="A577" s="93"/>
      <c r="B577" s="269"/>
      <c r="C577" s="357"/>
      <c r="D577" s="357"/>
      <c r="E577" s="93" t="s">
        <v>22</v>
      </c>
      <c r="F577" s="93">
        <v>0.06</v>
      </c>
      <c r="G577" s="93"/>
      <c r="H577" s="93"/>
      <c r="I577" s="93" t="s">
        <v>21</v>
      </c>
      <c r="J577" s="93" t="s">
        <v>21</v>
      </c>
      <c r="K577" s="93" t="s">
        <v>21</v>
      </c>
      <c r="L577" s="93" t="s">
        <v>21</v>
      </c>
      <c r="M577" s="73"/>
      <c r="N577" s="138">
        <f t="shared" si="26"/>
        <v>0</v>
      </c>
    </row>
    <row r="578" spans="1:14" ht="22.5" x14ac:dyDescent="0.2">
      <c r="A578" s="93"/>
      <c r="B578" s="269"/>
      <c r="C578" s="357"/>
      <c r="D578" s="357"/>
      <c r="E578" s="93" t="s">
        <v>23</v>
      </c>
      <c r="F578" s="93">
        <v>5</v>
      </c>
      <c r="G578" s="93"/>
      <c r="H578" s="93"/>
      <c r="I578" s="93">
        <v>0.04</v>
      </c>
      <c r="J578" s="93">
        <v>3.63</v>
      </c>
      <c r="K578" s="93">
        <v>13.2</v>
      </c>
      <c r="L578" s="93">
        <v>28.43</v>
      </c>
      <c r="M578" s="73">
        <v>504.7</v>
      </c>
      <c r="N578" s="138">
        <f t="shared" si="26"/>
        <v>2.5234999999999999</v>
      </c>
    </row>
    <row r="579" spans="1:14" x14ac:dyDescent="0.2">
      <c r="A579" s="93"/>
      <c r="B579" s="269"/>
      <c r="C579" s="357"/>
      <c r="D579" s="357"/>
      <c r="E579" s="93"/>
      <c r="F579" s="93"/>
      <c r="G579" s="93"/>
      <c r="H579" s="93" t="s">
        <v>24</v>
      </c>
      <c r="I579" s="271">
        <f>SUM(I574:I578)</f>
        <v>4.5900000000000007</v>
      </c>
      <c r="J579" s="271">
        <f t="shared" ref="J579:L579" si="28">SUM(J574:J578)</f>
        <v>11.61</v>
      </c>
      <c r="K579" s="271">
        <f t="shared" si="28"/>
        <v>45.370000000000005</v>
      </c>
      <c r="L579" s="271">
        <f t="shared" si="28"/>
        <v>200.63</v>
      </c>
      <c r="M579" s="271"/>
      <c r="N579" s="139">
        <f>SUM(N574:N578)</f>
        <v>8.8913989999999998</v>
      </c>
    </row>
    <row r="580" spans="1:14" ht="12" customHeight="1" x14ac:dyDescent="0.2">
      <c r="A580" s="275"/>
      <c r="B580" s="484" t="s">
        <v>30</v>
      </c>
      <c r="C580" s="362">
        <v>70</v>
      </c>
      <c r="D580" s="362">
        <v>90</v>
      </c>
      <c r="E580" s="275" t="s">
        <v>31</v>
      </c>
      <c r="F580" s="275">
        <v>80</v>
      </c>
      <c r="G580" s="275">
        <v>80</v>
      </c>
      <c r="H580" s="274"/>
      <c r="I580" s="275">
        <v>6.96</v>
      </c>
      <c r="J580" s="275">
        <v>1.2</v>
      </c>
      <c r="K580" s="275">
        <v>32.96</v>
      </c>
      <c r="L580" s="275">
        <v>181</v>
      </c>
      <c r="M580" s="73">
        <v>55.61</v>
      </c>
      <c r="N580" s="138">
        <f t="shared" si="26"/>
        <v>4.4488000000000003</v>
      </c>
    </row>
    <row r="581" spans="1:14" x14ac:dyDescent="0.2">
      <c r="A581" s="275"/>
      <c r="B581" s="485"/>
      <c r="C581" s="363">
        <v>10</v>
      </c>
      <c r="D581" s="363">
        <v>10</v>
      </c>
      <c r="E581" s="275" t="s">
        <v>32</v>
      </c>
      <c r="F581" s="275">
        <v>10</v>
      </c>
      <c r="G581" s="275"/>
      <c r="H581" s="274"/>
      <c r="I581" s="275">
        <v>2.68</v>
      </c>
      <c r="J581" s="275">
        <v>2.57</v>
      </c>
      <c r="K581" s="275" t="s">
        <v>21</v>
      </c>
      <c r="L581" s="275">
        <v>33.79</v>
      </c>
      <c r="M581" s="73">
        <v>523.4</v>
      </c>
      <c r="N581" s="138">
        <f t="shared" si="26"/>
        <v>5.234</v>
      </c>
    </row>
    <row r="582" spans="1:14" x14ac:dyDescent="0.2">
      <c r="A582" s="275"/>
      <c r="B582" s="270"/>
      <c r="C582" s="352">
        <v>10</v>
      </c>
      <c r="D582" s="352">
        <v>10</v>
      </c>
      <c r="E582" s="275" t="s">
        <v>33</v>
      </c>
      <c r="F582" s="275">
        <v>10</v>
      </c>
      <c r="G582" s="275"/>
      <c r="H582" s="274"/>
      <c r="I582" s="275">
        <v>0.08</v>
      </c>
      <c r="J582" s="275">
        <v>7.25</v>
      </c>
      <c r="K582" s="275">
        <v>0.26</v>
      </c>
      <c r="L582" s="275">
        <v>66.099999999999994</v>
      </c>
      <c r="M582" s="73">
        <v>504.7</v>
      </c>
      <c r="N582" s="138">
        <f t="shared" si="26"/>
        <v>5.0469999999999997</v>
      </c>
    </row>
    <row r="583" spans="1:14" ht="22.5" x14ac:dyDescent="0.2">
      <c r="A583" s="275"/>
      <c r="B583" s="270"/>
      <c r="C583" s="352"/>
      <c r="D583" s="352"/>
      <c r="E583" s="275"/>
      <c r="F583" s="275"/>
      <c r="G583" s="275"/>
      <c r="H583" s="274" t="s">
        <v>35</v>
      </c>
      <c r="I583" s="78">
        <f>SUM(I580:I582)</f>
        <v>9.7200000000000006</v>
      </c>
      <c r="J583" s="78">
        <f t="shared" ref="J583:L583" si="29">SUM(J580:J582)</f>
        <v>11.02</v>
      </c>
      <c r="K583" s="78">
        <f t="shared" si="29"/>
        <v>33.22</v>
      </c>
      <c r="L583" s="78">
        <f t="shared" si="29"/>
        <v>280.89</v>
      </c>
      <c r="M583" s="78"/>
      <c r="N583" s="139">
        <f>SUM(N580:N582)</f>
        <v>14.729800000000001</v>
      </c>
    </row>
    <row r="584" spans="1:14" x14ac:dyDescent="0.2">
      <c r="A584" s="93"/>
      <c r="B584" s="269" t="s">
        <v>144</v>
      </c>
      <c r="C584" s="357">
        <v>120</v>
      </c>
      <c r="D584" s="357">
        <v>120</v>
      </c>
      <c r="E584" s="93" t="s">
        <v>145</v>
      </c>
      <c r="F584" s="93">
        <v>120</v>
      </c>
      <c r="G584" s="93">
        <v>120</v>
      </c>
      <c r="H584" s="93">
        <v>120</v>
      </c>
      <c r="I584" s="93">
        <v>1.8</v>
      </c>
      <c r="J584" s="93">
        <v>8.4000000000000005E-2</v>
      </c>
      <c r="K584" s="93">
        <v>17.2</v>
      </c>
      <c r="L584" s="93">
        <v>74.8</v>
      </c>
      <c r="M584" s="73">
        <v>68.900000000000006</v>
      </c>
      <c r="N584" s="139">
        <f t="shared" si="26"/>
        <v>8.2680000000000007</v>
      </c>
    </row>
    <row r="585" spans="1:14" x14ac:dyDescent="0.2">
      <c r="A585" s="275" t="s">
        <v>38</v>
      </c>
      <c r="B585" s="452" t="s">
        <v>430</v>
      </c>
      <c r="C585" s="352">
        <v>200</v>
      </c>
      <c r="D585" s="352">
        <v>200</v>
      </c>
      <c r="E585" s="461" t="s">
        <v>430</v>
      </c>
      <c r="F585" s="275">
        <v>200</v>
      </c>
      <c r="G585" s="275">
        <v>200</v>
      </c>
      <c r="H585" s="274">
        <v>200</v>
      </c>
      <c r="I585" s="275"/>
      <c r="J585" s="275"/>
      <c r="K585" s="275">
        <v>19</v>
      </c>
      <c r="L585" s="275">
        <v>75</v>
      </c>
      <c r="M585" s="73">
        <v>65.86</v>
      </c>
      <c r="N585" s="139">
        <f t="shared" si="26"/>
        <v>13.172000000000001</v>
      </c>
    </row>
    <row r="586" spans="1:14" x14ac:dyDescent="0.2">
      <c r="A586" s="93"/>
      <c r="B586" s="269"/>
      <c r="C586" s="357"/>
      <c r="D586" s="357"/>
      <c r="E586" s="93"/>
      <c r="F586" s="93"/>
      <c r="G586" s="93"/>
      <c r="H586" s="93"/>
      <c r="I586" s="120">
        <f>I584+I585</f>
        <v>1.8</v>
      </c>
      <c r="J586" s="120">
        <f t="shared" ref="J586:L586" si="30">J584+J585</f>
        <v>8.4000000000000005E-2</v>
      </c>
      <c r="K586" s="120">
        <f t="shared" si="30"/>
        <v>36.200000000000003</v>
      </c>
      <c r="L586" s="120">
        <f t="shared" si="30"/>
        <v>149.80000000000001</v>
      </c>
      <c r="M586" s="120"/>
      <c r="N586" s="139"/>
    </row>
    <row r="587" spans="1:14" x14ac:dyDescent="0.2">
      <c r="A587" s="93"/>
      <c r="B587" s="266" t="s">
        <v>39</v>
      </c>
      <c r="C587" s="369"/>
      <c r="D587" s="369"/>
      <c r="E587" s="93"/>
      <c r="F587" s="93"/>
      <c r="G587" s="93"/>
      <c r="H587" s="93"/>
      <c r="I587" s="120">
        <f>I586+I583+I579+I573+I569</f>
        <v>49.06</v>
      </c>
      <c r="J587" s="120">
        <f t="shared" ref="J587:L587" si="31">J586+J583+J579+J573+J569</f>
        <v>40.623999999999995</v>
      </c>
      <c r="K587" s="120">
        <f t="shared" si="31"/>
        <v>190.15000000000003</v>
      </c>
      <c r="L587" s="120">
        <f t="shared" si="31"/>
        <v>1223.0999999999999</v>
      </c>
      <c r="M587" s="120"/>
      <c r="N587" s="139">
        <f>N585+N584+N583+N579+N573+N569</f>
        <v>103.06157899999999</v>
      </c>
    </row>
    <row r="588" spans="1:14" ht="12" customHeight="1" x14ac:dyDescent="0.2">
      <c r="A588" s="271" t="s">
        <v>40</v>
      </c>
      <c r="B588" s="269"/>
      <c r="C588" s="357"/>
      <c r="D588" s="357"/>
      <c r="E588" s="93"/>
      <c r="F588" s="93"/>
      <c r="G588" s="93"/>
      <c r="H588" s="93"/>
      <c r="I588" s="93"/>
      <c r="J588" s="93"/>
      <c r="K588" s="93"/>
      <c r="L588" s="110" t="s">
        <v>21</v>
      </c>
      <c r="M588" s="73"/>
      <c r="N588" s="138"/>
    </row>
    <row r="589" spans="1:14" x14ac:dyDescent="0.2">
      <c r="A589" s="93" t="s">
        <v>309</v>
      </c>
      <c r="B589" s="480" t="s">
        <v>310</v>
      </c>
      <c r="C589" s="358"/>
      <c r="D589" s="358"/>
      <c r="E589" s="93" t="s">
        <v>50</v>
      </c>
      <c r="F589" s="93">
        <v>116</v>
      </c>
      <c r="G589" s="93">
        <v>84</v>
      </c>
      <c r="H589" s="93"/>
      <c r="I589" s="103">
        <v>2.3199999999999998</v>
      </c>
      <c r="J589" s="93">
        <v>0.33</v>
      </c>
      <c r="K589" s="93">
        <v>14.69</v>
      </c>
      <c r="L589" s="110">
        <v>66.819999999999993</v>
      </c>
      <c r="M589" s="73">
        <v>30.16</v>
      </c>
      <c r="N589" s="138">
        <f t="shared" si="26"/>
        <v>3.4985599999999999</v>
      </c>
    </row>
    <row r="590" spans="1:14" x14ac:dyDescent="0.2">
      <c r="A590" s="93"/>
      <c r="B590" s="548"/>
      <c r="C590" s="372">
        <v>80</v>
      </c>
      <c r="D590" s="372">
        <v>120</v>
      </c>
      <c r="E590" s="93" t="s">
        <v>52</v>
      </c>
      <c r="F590" s="93">
        <v>20.2</v>
      </c>
      <c r="G590" s="93">
        <v>17</v>
      </c>
      <c r="H590" s="93"/>
      <c r="I590" s="93">
        <v>0.34</v>
      </c>
      <c r="J590" s="93" t="s">
        <v>21</v>
      </c>
      <c r="K590" s="93">
        <v>8.26</v>
      </c>
      <c r="L590" s="110">
        <v>8.26</v>
      </c>
      <c r="M590" s="73">
        <v>27.74</v>
      </c>
      <c r="N590" s="138">
        <f t="shared" si="26"/>
        <v>0.56034799999999996</v>
      </c>
    </row>
    <row r="591" spans="1:14" ht="22.5" x14ac:dyDescent="0.2">
      <c r="A591" s="93"/>
      <c r="B591" s="481"/>
      <c r="C591" s="359"/>
      <c r="D591" s="359"/>
      <c r="E591" s="93" t="s">
        <v>51</v>
      </c>
      <c r="F591" s="93">
        <v>10</v>
      </c>
      <c r="G591" s="93">
        <v>10</v>
      </c>
      <c r="H591" s="93"/>
      <c r="I591" s="93" t="s">
        <v>21</v>
      </c>
      <c r="J591" s="93">
        <v>9.98</v>
      </c>
      <c r="K591" s="93" t="s">
        <v>21</v>
      </c>
      <c r="L591" s="103">
        <v>89.9</v>
      </c>
      <c r="M591" s="73">
        <v>118.3</v>
      </c>
      <c r="N591" s="138">
        <f t="shared" si="26"/>
        <v>1.1830000000000001</v>
      </c>
    </row>
    <row r="592" spans="1:14" ht="12.75" customHeight="1" x14ac:dyDescent="0.2">
      <c r="A592" s="93"/>
      <c r="B592" s="269"/>
      <c r="C592" s="357"/>
      <c r="D592" s="357"/>
      <c r="E592" s="93" t="s">
        <v>22</v>
      </c>
      <c r="F592" s="93">
        <v>1</v>
      </c>
      <c r="G592" s="93">
        <v>1</v>
      </c>
      <c r="H592" s="93"/>
      <c r="I592" s="93" t="s">
        <v>21</v>
      </c>
      <c r="J592" s="93" t="s">
        <v>21</v>
      </c>
      <c r="K592" s="93" t="s">
        <v>21</v>
      </c>
      <c r="L592" s="110">
        <v>13.5</v>
      </c>
      <c r="M592" s="73"/>
      <c r="N592" s="138">
        <f t="shared" si="26"/>
        <v>0</v>
      </c>
    </row>
    <row r="593" spans="1:17" x14ac:dyDescent="0.2">
      <c r="A593" s="93"/>
      <c r="B593" s="269"/>
      <c r="C593" s="357"/>
      <c r="D593" s="357"/>
      <c r="E593" s="93" t="s">
        <v>53</v>
      </c>
      <c r="F593" s="93">
        <v>31.3</v>
      </c>
      <c r="G593" s="93">
        <v>25</v>
      </c>
      <c r="H593" s="93"/>
      <c r="I593" s="93">
        <v>0.25</v>
      </c>
      <c r="J593" s="93">
        <v>0.03</v>
      </c>
      <c r="K593" s="93">
        <v>0.71</v>
      </c>
      <c r="L593" s="93">
        <v>3.3</v>
      </c>
      <c r="M593" s="73"/>
      <c r="N593" s="138">
        <f t="shared" si="26"/>
        <v>0</v>
      </c>
    </row>
    <row r="594" spans="1:17" x14ac:dyDescent="0.2">
      <c r="A594" s="93"/>
      <c r="B594" s="269"/>
      <c r="C594" s="357"/>
      <c r="D594" s="357"/>
      <c r="E594" s="93" t="s">
        <v>43</v>
      </c>
      <c r="F594" s="93">
        <v>12.6</v>
      </c>
      <c r="G594" s="93">
        <v>10</v>
      </c>
      <c r="H594" s="93"/>
      <c r="I594" s="93">
        <v>0.13</v>
      </c>
      <c r="J594" s="93">
        <v>0.01</v>
      </c>
      <c r="K594" s="93">
        <v>0.71</v>
      </c>
      <c r="L594" s="93">
        <v>4.0999999999999996</v>
      </c>
      <c r="M594" s="73">
        <v>36.67</v>
      </c>
      <c r="N594" s="138">
        <f t="shared" si="26"/>
        <v>0.46204200000000001</v>
      </c>
    </row>
    <row r="595" spans="1:17" ht="12" customHeight="1" x14ac:dyDescent="0.2">
      <c r="A595" s="93"/>
      <c r="B595" s="269"/>
      <c r="C595" s="357"/>
      <c r="D595" s="357"/>
      <c r="E595" s="93"/>
      <c r="F595" s="93"/>
      <c r="G595" s="93"/>
      <c r="H595" s="93">
        <v>100</v>
      </c>
      <c r="I595" s="124">
        <f>SUM(I589:I594)</f>
        <v>3.0399999999999996</v>
      </c>
      <c r="J595" s="124">
        <f t="shared" ref="J595:L595" si="32">SUM(J589:J594)</f>
        <v>10.35</v>
      </c>
      <c r="K595" s="124">
        <f t="shared" si="32"/>
        <v>24.37</v>
      </c>
      <c r="L595" s="124">
        <f t="shared" si="32"/>
        <v>185.88000000000002</v>
      </c>
      <c r="M595" s="124"/>
      <c r="N595" s="139">
        <f>SUM(N589:N594)</f>
        <v>5.7039499999999999</v>
      </c>
    </row>
    <row r="596" spans="1:17" x14ac:dyDescent="0.2">
      <c r="A596" s="275" t="s">
        <v>169</v>
      </c>
      <c r="B596" s="474" t="s">
        <v>170</v>
      </c>
      <c r="C596" s="352"/>
      <c r="D596" s="352"/>
      <c r="E596" s="275" t="s">
        <v>49</v>
      </c>
      <c r="F596" s="275">
        <v>62.5</v>
      </c>
      <c r="G596" s="275">
        <v>50</v>
      </c>
      <c r="H596" s="274"/>
      <c r="I596" s="275">
        <v>0.15</v>
      </c>
      <c r="J596" s="275">
        <v>0.05</v>
      </c>
      <c r="K596" s="275">
        <v>2.85</v>
      </c>
      <c r="L596" s="275">
        <v>13.5</v>
      </c>
      <c r="M596" s="73">
        <v>18.46</v>
      </c>
      <c r="N596" s="138">
        <f t="shared" si="26"/>
        <v>1.1537500000000001</v>
      </c>
    </row>
    <row r="597" spans="1:17" ht="22.5" x14ac:dyDescent="0.2">
      <c r="A597" s="275"/>
      <c r="B597" s="474"/>
      <c r="C597" s="449" t="s">
        <v>57</v>
      </c>
      <c r="D597" s="449" t="s">
        <v>57</v>
      </c>
      <c r="E597" s="275" t="s">
        <v>43</v>
      </c>
      <c r="F597" s="275">
        <v>12.5</v>
      </c>
      <c r="G597" s="275">
        <v>10</v>
      </c>
      <c r="H597" s="274"/>
      <c r="I597" s="275">
        <v>0.12</v>
      </c>
      <c r="J597" s="275">
        <v>0.05</v>
      </c>
      <c r="K597" s="275">
        <v>6.3</v>
      </c>
      <c r="L597" s="275">
        <v>3.4</v>
      </c>
      <c r="M597" s="73">
        <v>36.67</v>
      </c>
      <c r="N597" s="138">
        <f t="shared" si="26"/>
        <v>0.45837499999999998</v>
      </c>
    </row>
    <row r="598" spans="1:17" x14ac:dyDescent="0.2">
      <c r="A598" s="275"/>
      <c r="B598" s="270"/>
      <c r="C598" s="352"/>
      <c r="D598" s="352"/>
      <c r="E598" s="275" t="s">
        <v>52</v>
      </c>
      <c r="F598" s="275">
        <v>12</v>
      </c>
      <c r="G598" s="275">
        <v>10</v>
      </c>
      <c r="H598" s="274"/>
      <c r="I598" s="275">
        <v>0.6</v>
      </c>
      <c r="J598" s="275">
        <v>0.12</v>
      </c>
      <c r="K598" s="275">
        <v>4.8899999999999997</v>
      </c>
      <c r="L598" s="275">
        <v>24.6</v>
      </c>
      <c r="M598" s="73">
        <v>27.74</v>
      </c>
      <c r="N598" s="138">
        <f t="shared" si="26"/>
        <v>0.33288000000000001</v>
      </c>
    </row>
    <row r="599" spans="1:17" x14ac:dyDescent="0.2">
      <c r="A599" s="275"/>
      <c r="B599" s="270"/>
      <c r="C599" s="352"/>
      <c r="D599" s="352"/>
      <c r="E599" s="275" t="s">
        <v>50</v>
      </c>
      <c r="F599" s="275">
        <v>40</v>
      </c>
      <c r="G599" s="275">
        <v>30</v>
      </c>
      <c r="H599" s="274"/>
      <c r="I599" s="275">
        <v>0.8</v>
      </c>
      <c r="J599" s="275">
        <v>0.11</v>
      </c>
      <c r="K599" s="275">
        <v>0.37</v>
      </c>
      <c r="L599" s="275">
        <v>23.04</v>
      </c>
      <c r="M599" s="73">
        <v>30.16</v>
      </c>
      <c r="N599" s="138">
        <f t="shared" si="26"/>
        <v>1.2064000000000001</v>
      </c>
    </row>
    <row r="600" spans="1:17" x14ac:dyDescent="0.2">
      <c r="A600" s="275"/>
      <c r="B600" s="270"/>
      <c r="C600" s="352"/>
      <c r="D600" s="352"/>
      <c r="E600" s="275" t="s">
        <v>171</v>
      </c>
      <c r="F600" s="275">
        <v>0</v>
      </c>
      <c r="G600" s="275">
        <v>2.5</v>
      </c>
      <c r="H600" s="274"/>
      <c r="I600" s="275">
        <v>3.4199999999999995</v>
      </c>
      <c r="J600" s="275"/>
      <c r="K600" s="275"/>
      <c r="L600" s="275"/>
      <c r="M600" s="73"/>
      <c r="N600" s="138">
        <f t="shared" si="26"/>
        <v>0</v>
      </c>
    </row>
    <row r="601" spans="1:17" x14ac:dyDescent="0.2">
      <c r="A601" s="275"/>
      <c r="B601" s="270"/>
      <c r="C601" s="352"/>
      <c r="D601" s="352"/>
      <c r="E601" s="275" t="s">
        <v>172</v>
      </c>
      <c r="F601" s="275">
        <v>5</v>
      </c>
      <c r="G601" s="275">
        <v>5</v>
      </c>
      <c r="H601" s="274"/>
      <c r="I601" s="275"/>
      <c r="J601" s="275"/>
      <c r="K601" s="275"/>
      <c r="L601" s="275"/>
      <c r="M601" s="73"/>
      <c r="N601" s="138">
        <f t="shared" si="26"/>
        <v>0</v>
      </c>
    </row>
    <row r="602" spans="1:17" x14ac:dyDescent="0.2">
      <c r="A602" s="275"/>
      <c r="B602" s="270"/>
      <c r="C602" s="352"/>
      <c r="D602" s="352"/>
      <c r="E602" s="275" t="s">
        <v>51</v>
      </c>
      <c r="F602" s="275">
        <v>5</v>
      </c>
      <c r="G602" s="275">
        <v>5</v>
      </c>
      <c r="H602" s="274"/>
      <c r="I602" s="275"/>
      <c r="J602" s="275">
        <v>4.99</v>
      </c>
      <c r="K602" s="275"/>
      <c r="L602" s="275">
        <v>44.95</v>
      </c>
      <c r="M602" s="73">
        <v>118.3</v>
      </c>
      <c r="N602" s="138">
        <f t="shared" si="26"/>
        <v>0.59150000000000003</v>
      </c>
    </row>
    <row r="603" spans="1:17" x14ac:dyDescent="0.2">
      <c r="A603" s="275"/>
      <c r="B603" s="270"/>
      <c r="C603" s="352"/>
      <c r="D603" s="352"/>
      <c r="E603" s="275" t="s">
        <v>22</v>
      </c>
      <c r="F603" s="275">
        <v>1</v>
      </c>
      <c r="G603" s="275"/>
      <c r="H603" s="274"/>
      <c r="I603" s="275">
        <v>0.8</v>
      </c>
      <c r="J603" s="275">
        <v>0.2</v>
      </c>
      <c r="K603" s="275"/>
      <c r="L603" s="275">
        <v>6</v>
      </c>
      <c r="M603" s="73"/>
      <c r="N603" s="138">
        <f t="shared" si="26"/>
        <v>0</v>
      </c>
    </row>
    <row r="604" spans="1:17" x14ac:dyDescent="0.2">
      <c r="A604" s="275"/>
      <c r="B604" s="270"/>
      <c r="C604" s="352"/>
      <c r="D604" s="352"/>
      <c r="E604" s="275" t="s">
        <v>173</v>
      </c>
      <c r="F604" s="275">
        <v>200</v>
      </c>
      <c r="G604" s="275">
        <v>200</v>
      </c>
      <c r="H604" s="274"/>
      <c r="I604" s="275">
        <v>9.68</v>
      </c>
      <c r="J604" s="275">
        <v>6.24</v>
      </c>
      <c r="K604" s="275"/>
      <c r="L604" s="275">
        <v>88.29</v>
      </c>
      <c r="M604" s="73"/>
      <c r="N604" s="138">
        <f t="shared" si="26"/>
        <v>0</v>
      </c>
    </row>
    <row r="605" spans="1:17" x14ac:dyDescent="0.2">
      <c r="A605" s="275"/>
      <c r="B605" s="270"/>
      <c r="C605" s="352"/>
      <c r="D605" s="352"/>
      <c r="E605" s="275" t="s">
        <v>153</v>
      </c>
      <c r="F605" s="275">
        <v>54</v>
      </c>
      <c r="G605" s="275">
        <v>40</v>
      </c>
      <c r="H605" s="274"/>
      <c r="I605" s="275">
        <v>10</v>
      </c>
      <c r="J605" s="275">
        <v>6.48</v>
      </c>
      <c r="K605" s="275" t="s">
        <v>21</v>
      </c>
      <c r="L605" s="275">
        <v>88.29</v>
      </c>
      <c r="M605" s="73">
        <v>323.91000000000003</v>
      </c>
      <c r="N605" s="138">
        <f t="shared" si="26"/>
        <v>17.491140000000001</v>
      </c>
    </row>
    <row r="606" spans="1:17" x14ac:dyDescent="0.2">
      <c r="A606" s="275"/>
      <c r="B606" s="270"/>
      <c r="C606" s="352"/>
      <c r="D606" s="352"/>
      <c r="E606" s="275" t="s">
        <v>56</v>
      </c>
      <c r="F606" s="275">
        <v>10</v>
      </c>
      <c r="G606" s="275">
        <v>10</v>
      </c>
      <c r="H606" s="274">
        <v>10</v>
      </c>
      <c r="I606" s="275">
        <v>0.28000000000000003</v>
      </c>
      <c r="J606" s="275">
        <v>2</v>
      </c>
      <c r="K606" s="275">
        <v>0.32</v>
      </c>
      <c r="L606" s="275">
        <v>20.64</v>
      </c>
      <c r="M606" s="73">
        <v>171.79</v>
      </c>
      <c r="N606" s="138">
        <f t="shared" si="26"/>
        <v>1.7178999999999998</v>
      </c>
    </row>
    <row r="607" spans="1:17" ht="22.5" x14ac:dyDescent="0.2">
      <c r="A607" s="275"/>
      <c r="B607" s="270"/>
      <c r="C607" s="352"/>
      <c r="D607" s="352"/>
      <c r="E607" s="275"/>
      <c r="F607" s="275"/>
      <c r="G607" s="275"/>
      <c r="H607" s="274" t="s">
        <v>57</v>
      </c>
      <c r="I607" s="78">
        <f>SUM(I596:I606)</f>
        <v>25.85</v>
      </c>
      <c r="J607" s="78">
        <f t="shared" ref="J607:L607" si="33">SUM(J596:J606)</f>
        <v>20.240000000000002</v>
      </c>
      <c r="K607" s="78">
        <f t="shared" si="33"/>
        <v>14.729999999999999</v>
      </c>
      <c r="L607" s="78">
        <f t="shared" si="33"/>
        <v>312.70999999999998</v>
      </c>
      <c r="M607" s="78"/>
      <c r="N607" s="139">
        <f>SUM(N596:N606)</f>
        <v>22.951945000000002</v>
      </c>
    </row>
    <row r="608" spans="1:17" ht="22.5" x14ac:dyDescent="0.2">
      <c r="A608" s="93" t="s">
        <v>311</v>
      </c>
      <c r="B608" s="265" t="s">
        <v>312</v>
      </c>
      <c r="C608" s="358"/>
      <c r="D608" s="358"/>
      <c r="E608" s="93" t="s">
        <v>313</v>
      </c>
      <c r="F608" s="93">
        <v>129</v>
      </c>
      <c r="G608" s="93">
        <v>75</v>
      </c>
      <c r="H608" s="93"/>
      <c r="I608" s="93">
        <v>27.4</v>
      </c>
      <c r="J608" s="93">
        <v>5.24</v>
      </c>
      <c r="K608" s="93" t="s">
        <v>21</v>
      </c>
      <c r="L608" s="93">
        <v>110</v>
      </c>
      <c r="M608" s="73">
        <v>365.85</v>
      </c>
      <c r="N608" s="138">
        <f t="shared" si="26"/>
        <v>47.194650000000003</v>
      </c>
      <c r="O608" s="13"/>
      <c r="P608" s="13"/>
      <c r="Q608" s="13"/>
    </row>
    <row r="609" spans="1:14" x14ac:dyDescent="0.2">
      <c r="A609" s="93"/>
      <c r="B609" s="269"/>
      <c r="C609" s="439" t="s">
        <v>314</v>
      </c>
      <c r="D609" s="439" t="s">
        <v>314</v>
      </c>
      <c r="E609" s="93" t="s">
        <v>22</v>
      </c>
      <c r="F609" s="93">
        <v>2</v>
      </c>
      <c r="G609" s="93">
        <v>2</v>
      </c>
      <c r="H609" s="93"/>
      <c r="I609" s="93" t="s">
        <v>21</v>
      </c>
      <c r="J609" s="93" t="s">
        <v>21</v>
      </c>
      <c r="K609" s="93" t="s">
        <v>21</v>
      </c>
      <c r="L609" s="93">
        <v>47.68</v>
      </c>
      <c r="M609" s="73"/>
      <c r="N609" s="138">
        <f t="shared" si="26"/>
        <v>0</v>
      </c>
    </row>
    <row r="610" spans="1:14" ht="22.5" x14ac:dyDescent="0.2">
      <c r="A610" s="93"/>
      <c r="B610" s="269"/>
      <c r="C610" s="357"/>
      <c r="D610" s="357"/>
      <c r="E610" s="93" t="s">
        <v>51</v>
      </c>
      <c r="F610" s="93">
        <v>6</v>
      </c>
      <c r="G610" s="93">
        <v>6</v>
      </c>
      <c r="H610" s="93"/>
      <c r="I610" s="93" t="s">
        <v>21</v>
      </c>
      <c r="J610" s="93">
        <v>5.99</v>
      </c>
      <c r="K610" s="93" t="s">
        <v>21</v>
      </c>
      <c r="L610" s="93">
        <v>53.94</v>
      </c>
      <c r="M610" s="73">
        <v>118.3</v>
      </c>
      <c r="N610" s="138">
        <f t="shared" si="26"/>
        <v>0.70979999999999999</v>
      </c>
    </row>
    <row r="611" spans="1:14" x14ac:dyDescent="0.2">
      <c r="A611" s="93"/>
      <c r="B611" s="269"/>
      <c r="C611" s="357"/>
      <c r="D611" s="357"/>
      <c r="E611" s="93" t="s">
        <v>76</v>
      </c>
      <c r="F611" s="93">
        <v>6</v>
      </c>
      <c r="G611" s="93">
        <v>6</v>
      </c>
      <c r="H611" s="93"/>
      <c r="I611" s="93">
        <v>0.62</v>
      </c>
      <c r="J611" s="93">
        <v>0.06</v>
      </c>
      <c r="K611" s="93">
        <v>4.1360000000000001</v>
      </c>
      <c r="L611" s="93">
        <v>20.04</v>
      </c>
      <c r="M611" s="73">
        <v>31.32</v>
      </c>
      <c r="N611" s="138">
        <f t="shared" si="26"/>
        <v>0.18792</v>
      </c>
    </row>
    <row r="612" spans="1:14" x14ac:dyDescent="0.2">
      <c r="A612" s="93"/>
      <c r="B612" s="269"/>
      <c r="C612" s="357"/>
      <c r="D612" s="357"/>
      <c r="E612" s="93" t="s">
        <v>280</v>
      </c>
      <c r="F612" s="93"/>
      <c r="G612" s="93">
        <v>4.0000000000000001E-3</v>
      </c>
      <c r="H612" s="93"/>
      <c r="I612" s="93" t="s">
        <v>21</v>
      </c>
      <c r="J612" s="93" t="s">
        <v>21</v>
      </c>
      <c r="K612" s="93" t="s">
        <v>21</v>
      </c>
      <c r="L612" s="271"/>
      <c r="M612" s="73"/>
      <c r="N612" s="138"/>
    </row>
    <row r="613" spans="1:14" ht="12" customHeight="1" x14ac:dyDescent="0.2">
      <c r="A613" s="93"/>
      <c r="B613" s="269"/>
      <c r="C613" s="357"/>
      <c r="D613" s="357"/>
      <c r="E613" s="93"/>
      <c r="F613" s="93"/>
      <c r="G613" s="93"/>
      <c r="H613" s="93" t="s">
        <v>314</v>
      </c>
      <c r="I613" s="271">
        <f>SUM(I608:I612)</f>
        <v>28.02</v>
      </c>
      <c r="J613" s="271">
        <f>SUM(J608:J612)</f>
        <v>11.290000000000001</v>
      </c>
      <c r="K613" s="271">
        <f>SUM(K608:K612)</f>
        <v>4.1360000000000001</v>
      </c>
      <c r="L613" s="271">
        <f>SUM(L608:L612)</f>
        <v>231.66</v>
      </c>
      <c r="M613" s="271"/>
      <c r="N613" s="139">
        <f>SUM(N608:N612)</f>
        <v>48.092370000000003</v>
      </c>
    </row>
    <row r="614" spans="1:14" ht="22.5" x14ac:dyDescent="0.2">
      <c r="A614" s="93" t="s">
        <v>264</v>
      </c>
      <c r="B614" s="480" t="s">
        <v>265</v>
      </c>
      <c r="C614" s="358"/>
      <c r="D614" s="358"/>
      <c r="E614" s="93" t="s">
        <v>185</v>
      </c>
      <c r="F614" s="93">
        <v>34</v>
      </c>
      <c r="G614" s="93">
        <v>34</v>
      </c>
      <c r="H614" s="93">
        <v>100</v>
      </c>
      <c r="I614" s="93">
        <v>3.5</v>
      </c>
      <c r="J614" s="93">
        <v>0.37</v>
      </c>
      <c r="K614" s="93">
        <v>23.6</v>
      </c>
      <c r="L614" s="93">
        <v>124.5</v>
      </c>
      <c r="M614" s="73">
        <v>41.18</v>
      </c>
      <c r="N614" s="138">
        <f t="shared" si="26"/>
        <v>1.4001199999999998</v>
      </c>
    </row>
    <row r="615" spans="1:14" x14ac:dyDescent="0.2">
      <c r="A615" s="93"/>
      <c r="B615" s="481"/>
      <c r="C615" s="359">
        <v>100</v>
      </c>
      <c r="D615" s="359">
        <v>100</v>
      </c>
      <c r="E615" s="93" t="s">
        <v>22</v>
      </c>
      <c r="F615" s="93">
        <v>2</v>
      </c>
      <c r="G615" s="93">
        <v>2</v>
      </c>
      <c r="H615" s="93"/>
      <c r="I615" s="93" t="s">
        <v>21</v>
      </c>
      <c r="J615" s="93" t="s">
        <v>21</v>
      </c>
      <c r="K615" s="93" t="s">
        <v>21</v>
      </c>
      <c r="L615" s="93" t="s">
        <v>21</v>
      </c>
      <c r="M615" s="73"/>
      <c r="N615" s="138">
        <f t="shared" si="26"/>
        <v>0</v>
      </c>
    </row>
    <row r="616" spans="1:14" ht="22.5" x14ac:dyDescent="0.2">
      <c r="A616" s="93"/>
      <c r="B616" s="269"/>
      <c r="C616" s="357"/>
      <c r="D616" s="357"/>
      <c r="E616" s="93" t="s">
        <v>23</v>
      </c>
      <c r="F616" s="93">
        <v>3.5</v>
      </c>
      <c r="G616" s="93">
        <v>3.5</v>
      </c>
      <c r="H616" s="93"/>
      <c r="I616" s="93">
        <v>0.02</v>
      </c>
      <c r="J616" s="93">
        <v>2.5</v>
      </c>
      <c r="K616" s="93">
        <v>0.04</v>
      </c>
      <c r="L616" s="93">
        <v>23.1</v>
      </c>
      <c r="M616" s="73">
        <v>504.7</v>
      </c>
      <c r="N616" s="138">
        <f t="shared" si="26"/>
        <v>1.7664500000000001</v>
      </c>
    </row>
    <row r="617" spans="1:14" x14ac:dyDescent="0.2">
      <c r="A617" s="93"/>
      <c r="B617" s="269"/>
      <c r="C617" s="357"/>
      <c r="D617" s="357"/>
      <c r="E617" s="93"/>
      <c r="F617" s="93"/>
      <c r="G617" s="93"/>
      <c r="H617" s="93"/>
      <c r="I617" s="271">
        <f>SUM(I614:I616)</f>
        <v>3.52</v>
      </c>
      <c r="J617" s="271">
        <f t="shared" ref="J617:L617" si="34">SUM(J614:J616)</f>
        <v>2.87</v>
      </c>
      <c r="K617" s="271">
        <f t="shared" si="34"/>
        <v>23.64</v>
      </c>
      <c r="L617" s="271">
        <f t="shared" si="34"/>
        <v>147.6</v>
      </c>
      <c r="M617" s="271"/>
      <c r="N617" s="139">
        <f>SUM(N614:N616)</f>
        <v>3.1665700000000001</v>
      </c>
    </row>
    <row r="618" spans="1:14" x14ac:dyDescent="0.2">
      <c r="A618" s="275" t="s">
        <v>180</v>
      </c>
      <c r="B618" s="484" t="s">
        <v>181</v>
      </c>
      <c r="C618" s="362"/>
      <c r="D618" s="362"/>
      <c r="E618" s="275" t="s">
        <v>45</v>
      </c>
      <c r="F618" s="275">
        <v>25</v>
      </c>
      <c r="G618" s="275">
        <v>22</v>
      </c>
      <c r="H618" s="274"/>
      <c r="I618" s="275">
        <v>0.1</v>
      </c>
      <c r="J618" s="275">
        <v>0.09</v>
      </c>
      <c r="K618" s="275">
        <v>2.2000000000000002</v>
      </c>
      <c r="L618" s="275">
        <v>9.9</v>
      </c>
      <c r="M618" s="73">
        <v>83.14</v>
      </c>
      <c r="N618" s="138">
        <f t="shared" si="26"/>
        <v>2.0785</v>
      </c>
    </row>
    <row r="619" spans="1:14" x14ac:dyDescent="0.2">
      <c r="A619" s="275"/>
      <c r="B619" s="485"/>
      <c r="C619" s="363">
        <v>200</v>
      </c>
      <c r="D619" s="363">
        <v>200</v>
      </c>
      <c r="E619" s="275" t="s">
        <v>20</v>
      </c>
      <c r="F619" s="275">
        <v>20</v>
      </c>
      <c r="G619" s="275">
        <v>20</v>
      </c>
      <c r="H619" s="274"/>
      <c r="I619" s="275"/>
      <c r="J619" s="275"/>
      <c r="K619" s="275">
        <v>19.96</v>
      </c>
      <c r="L619" s="275">
        <v>75.8</v>
      </c>
      <c r="M619" s="73">
        <v>52.87</v>
      </c>
      <c r="N619" s="138">
        <f t="shared" si="26"/>
        <v>1.0573999999999999</v>
      </c>
    </row>
    <row r="620" spans="1:14" ht="12" customHeight="1" x14ac:dyDescent="0.2">
      <c r="A620" s="275"/>
      <c r="B620" s="270"/>
      <c r="C620" s="352"/>
      <c r="D620" s="352"/>
      <c r="E620" s="275"/>
      <c r="F620" s="275"/>
      <c r="G620" s="275"/>
      <c r="H620" s="274">
        <v>200</v>
      </c>
      <c r="I620" s="78">
        <f>SUM(I618:I619)</f>
        <v>0.1</v>
      </c>
      <c r="J620" s="78">
        <f t="shared" ref="J620:L620" si="35">SUM(J618:J619)</f>
        <v>0.09</v>
      </c>
      <c r="K620" s="78">
        <f t="shared" si="35"/>
        <v>22.16</v>
      </c>
      <c r="L620" s="78">
        <f t="shared" si="35"/>
        <v>85.7</v>
      </c>
      <c r="M620" s="78"/>
      <c r="N620" s="139">
        <f>SUM(N618:N619)</f>
        <v>3.1358999999999999</v>
      </c>
    </row>
    <row r="621" spans="1:14" ht="22.5" x14ac:dyDescent="0.2">
      <c r="A621" s="93"/>
      <c r="B621" s="270" t="s">
        <v>71</v>
      </c>
      <c r="C621" s="449" t="s">
        <v>373</v>
      </c>
      <c r="D621" s="449" t="s">
        <v>374</v>
      </c>
      <c r="E621" s="84" t="s">
        <v>72</v>
      </c>
      <c r="F621" s="84">
        <v>40</v>
      </c>
      <c r="G621" s="84">
        <v>40</v>
      </c>
      <c r="H621" s="85">
        <v>40</v>
      </c>
      <c r="I621" s="275">
        <v>3.48</v>
      </c>
      <c r="J621" s="275">
        <v>0.6</v>
      </c>
      <c r="K621" s="275">
        <v>16</v>
      </c>
      <c r="L621" s="275">
        <v>83.6</v>
      </c>
      <c r="M621" s="73">
        <v>55.61</v>
      </c>
      <c r="N621" s="139">
        <f t="shared" si="26"/>
        <v>2.2244000000000002</v>
      </c>
    </row>
    <row r="622" spans="1:14" x14ac:dyDescent="0.2">
      <c r="A622" s="93"/>
      <c r="B622" s="270"/>
      <c r="C622" s="352"/>
      <c r="D622" s="352"/>
      <c r="E622" s="275" t="s">
        <v>73</v>
      </c>
      <c r="F622" s="275">
        <v>80</v>
      </c>
      <c r="G622" s="275">
        <v>80</v>
      </c>
      <c r="H622" s="274">
        <v>80</v>
      </c>
      <c r="I622" s="275">
        <v>5.28</v>
      </c>
      <c r="J622" s="275">
        <v>0.96</v>
      </c>
      <c r="K622" s="275">
        <v>28.24</v>
      </c>
      <c r="L622" s="275">
        <v>144.80000000000001</v>
      </c>
      <c r="M622" s="73">
        <v>46.28</v>
      </c>
      <c r="N622" s="139">
        <f t="shared" si="26"/>
        <v>3.7023999999999999</v>
      </c>
    </row>
    <row r="623" spans="1:14" x14ac:dyDescent="0.2">
      <c r="A623" s="93"/>
      <c r="B623" s="270"/>
      <c r="C623" s="352"/>
      <c r="D623" s="352"/>
      <c r="E623" s="275"/>
      <c r="F623" s="275"/>
      <c r="G623" s="275"/>
      <c r="H623" s="274"/>
      <c r="I623" s="78">
        <f>SUM(I621:I622)</f>
        <v>8.76</v>
      </c>
      <c r="J623" s="78">
        <f t="shared" ref="J623:L623" si="36">SUM(J621:J622)</f>
        <v>1.56</v>
      </c>
      <c r="K623" s="78">
        <f t="shared" si="36"/>
        <v>44.239999999999995</v>
      </c>
      <c r="L623" s="78">
        <f t="shared" si="36"/>
        <v>228.4</v>
      </c>
      <c r="M623" s="78"/>
      <c r="N623" s="138"/>
    </row>
    <row r="624" spans="1:14" ht="13.5" customHeight="1" x14ac:dyDescent="0.2">
      <c r="A624" s="117"/>
      <c r="B624" s="121"/>
      <c r="C624" s="121"/>
      <c r="D624" s="121"/>
      <c r="E624" s="117"/>
      <c r="F624" s="117"/>
      <c r="G624" s="117"/>
      <c r="H624" s="93"/>
      <c r="I624" s="133"/>
      <c r="J624" s="133"/>
      <c r="K624" s="133"/>
      <c r="L624" s="124"/>
      <c r="M624" s="73"/>
      <c r="N624" s="138"/>
    </row>
    <row r="625" spans="1:14" x14ac:dyDescent="0.2">
      <c r="A625" s="93" t="s">
        <v>238</v>
      </c>
      <c r="B625" s="480" t="s">
        <v>299</v>
      </c>
      <c r="C625" s="358"/>
      <c r="D625" s="358"/>
      <c r="E625" s="93" t="s">
        <v>128</v>
      </c>
      <c r="F625" s="93">
        <v>1.74</v>
      </c>
      <c r="G625" s="93"/>
      <c r="H625" s="93"/>
      <c r="I625" s="93">
        <v>0.17</v>
      </c>
      <c r="J625" s="93">
        <v>0.02</v>
      </c>
      <c r="K625" s="93">
        <v>1.19</v>
      </c>
      <c r="L625" s="93">
        <v>6.81</v>
      </c>
      <c r="M625" s="73">
        <v>31.32</v>
      </c>
      <c r="N625" s="138">
        <f t="shared" si="26"/>
        <v>5.4496799999999998E-2</v>
      </c>
    </row>
    <row r="626" spans="1:14" x14ac:dyDescent="0.2">
      <c r="A626" s="93"/>
      <c r="B626" s="481"/>
      <c r="C626" s="359">
        <v>75</v>
      </c>
      <c r="D626" s="359">
        <v>75</v>
      </c>
      <c r="E626" s="93" t="s">
        <v>64</v>
      </c>
      <c r="F626" s="93">
        <v>37</v>
      </c>
      <c r="G626" s="93"/>
      <c r="H626" s="93"/>
      <c r="I626" s="93">
        <v>3.81</v>
      </c>
      <c r="J626" s="93">
        <v>0.4</v>
      </c>
      <c r="K626" s="93">
        <v>25.48</v>
      </c>
      <c r="L626" s="93">
        <v>123.6</v>
      </c>
      <c r="M626" s="73">
        <v>31.32</v>
      </c>
      <c r="N626" s="138">
        <f t="shared" si="26"/>
        <v>1.1588399999999999</v>
      </c>
    </row>
    <row r="627" spans="1:14" x14ac:dyDescent="0.2">
      <c r="A627" s="93"/>
      <c r="B627" s="269"/>
      <c r="C627" s="357"/>
      <c r="D627" s="357"/>
      <c r="E627" s="93" t="s">
        <v>20</v>
      </c>
      <c r="F627" s="93">
        <v>20</v>
      </c>
      <c r="G627" s="93"/>
      <c r="H627" s="93"/>
      <c r="I627" s="93" t="s">
        <v>21</v>
      </c>
      <c r="J627" s="93" t="s">
        <v>21</v>
      </c>
      <c r="K627" s="93">
        <v>19.96</v>
      </c>
      <c r="L627" s="93">
        <v>75.8</v>
      </c>
      <c r="M627" s="73">
        <v>52.87</v>
      </c>
      <c r="N627" s="138">
        <f t="shared" si="26"/>
        <v>1.0573999999999999</v>
      </c>
    </row>
    <row r="628" spans="1:14" ht="22.5" x14ac:dyDescent="0.2">
      <c r="A628" s="93"/>
      <c r="B628" s="269"/>
      <c r="C628" s="357"/>
      <c r="D628" s="357"/>
      <c r="E628" s="93" t="s">
        <v>23</v>
      </c>
      <c r="F628" s="93">
        <v>1.68</v>
      </c>
      <c r="G628" s="93"/>
      <c r="H628" s="93"/>
      <c r="I628" s="93">
        <v>0.01</v>
      </c>
      <c r="J628" s="93">
        <v>1.22</v>
      </c>
      <c r="K628" s="93">
        <v>0.04</v>
      </c>
      <c r="L628" s="93">
        <v>11.1</v>
      </c>
      <c r="M628" s="73">
        <v>504.7</v>
      </c>
      <c r="N628" s="138">
        <f t="shared" si="26"/>
        <v>0.84789599999999998</v>
      </c>
    </row>
    <row r="629" spans="1:14" x14ac:dyDescent="0.2">
      <c r="A629" s="93"/>
      <c r="B629" s="269"/>
      <c r="C629" s="357"/>
      <c r="D629" s="357"/>
      <c r="E629" s="93" t="s">
        <v>91</v>
      </c>
      <c r="F629" s="93">
        <v>20</v>
      </c>
      <c r="G629" s="93"/>
      <c r="H629" s="93"/>
      <c r="I629" s="93">
        <v>2.54</v>
      </c>
      <c r="J629" s="93">
        <v>2.2999999999999998</v>
      </c>
      <c r="K629" s="93">
        <v>0.14000000000000001</v>
      </c>
      <c r="L629" s="93">
        <v>31.4</v>
      </c>
      <c r="M629" s="73">
        <v>220.75</v>
      </c>
      <c r="N629" s="138">
        <f t="shared" ref="N629:N633" si="37">F629*M629/1000</f>
        <v>4.415</v>
      </c>
    </row>
    <row r="630" spans="1:14" x14ac:dyDescent="0.2">
      <c r="A630" s="93"/>
      <c r="B630" s="269"/>
      <c r="C630" s="357"/>
      <c r="D630" s="357"/>
      <c r="E630" s="93" t="s">
        <v>22</v>
      </c>
      <c r="F630" s="93">
        <v>0.05</v>
      </c>
      <c r="G630" s="93"/>
      <c r="H630" s="93"/>
      <c r="I630" s="93" t="s">
        <v>21</v>
      </c>
      <c r="J630" s="93" t="s">
        <v>21</v>
      </c>
      <c r="K630" s="93" t="s">
        <v>21</v>
      </c>
      <c r="L630" s="93" t="s">
        <v>21</v>
      </c>
      <c r="M630" s="73"/>
      <c r="N630" s="138">
        <f t="shared" si="37"/>
        <v>0</v>
      </c>
    </row>
    <row r="631" spans="1:14" x14ac:dyDescent="0.2">
      <c r="A631" s="93"/>
      <c r="B631" s="269"/>
      <c r="C631" s="357"/>
      <c r="D631" s="357"/>
      <c r="E631" s="93" t="s">
        <v>127</v>
      </c>
      <c r="F631" s="93">
        <v>1.1000000000000001</v>
      </c>
      <c r="G631" s="93"/>
      <c r="H631" s="93"/>
      <c r="I631" s="93" t="s">
        <v>21</v>
      </c>
      <c r="J631" s="93" t="s">
        <v>21</v>
      </c>
      <c r="K631" s="93" t="s">
        <v>21</v>
      </c>
      <c r="L631" s="93" t="s">
        <v>21</v>
      </c>
      <c r="M631" s="73"/>
      <c r="N631" s="138">
        <f t="shared" si="37"/>
        <v>0</v>
      </c>
    </row>
    <row r="632" spans="1:14" x14ac:dyDescent="0.2">
      <c r="A632" s="93"/>
      <c r="B632" s="269"/>
      <c r="C632" s="357"/>
      <c r="D632" s="357"/>
      <c r="E632" s="93" t="s">
        <v>300</v>
      </c>
      <c r="F632" s="93">
        <v>30</v>
      </c>
      <c r="G632" s="93"/>
      <c r="H632" s="93"/>
      <c r="I632" s="93">
        <v>2.08</v>
      </c>
      <c r="J632" s="93" t="s">
        <v>21</v>
      </c>
      <c r="K632" s="93">
        <v>19.59</v>
      </c>
      <c r="L632" s="93">
        <v>84.1</v>
      </c>
      <c r="M632" s="73"/>
      <c r="N632" s="138">
        <f t="shared" si="37"/>
        <v>0</v>
      </c>
    </row>
    <row r="633" spans="1:14" ht="22.5" x14ac:dyDescent="0.2">
      <c r="A633" s="93"/>
      <c r="B633" s="269"/>
      <c r="C633" s="357"/>
      <c r="D633" s="357"/>
      <c r="E633" s="93" t="s">
        <v>81</v>
      </c>
      <c r="F633" s="93">
        <v>0.25</v>
      </c>
      <c r="G633" s="93"/>
      <c r="H633" s="93"/>
      <c r="I633" s="93" t="s">
        <v>21</v>
      </c>
      <c r="J633" s="93">
        <v>0.24</v>
      </c>
      <c r="K633" s="93" t="s">
        <v>21</v>
      </c>
      <c r="L633" s="93">
        <v>2.25</v>
      </c>
      <c r="M633" s="73">
        <v>118.3</v>
      </c>
      <c r="N633" s="138">
        <f t="shared" si="37"/>
        <v>2.9575000000000001E-2</v>
      </c>
    </row>
    <row r="634" spans="1:14" x14ac:dyDescent="0.2">
      <c r="A634" s="93"/>
      <c r="B634" s="269"/>
      <c r="C634" s="357"/>
      <c r="D634" s="357"/>
      <c r="E634" s="93" t="s">
        <v>211</v>
      </c>
      <c r="F634" s="93">
        <v>46.4</v>
      </c>
      <c r="G634" s="93"/>
      <c r="H634" s="93"/>
      <c r="I634" s="93">
        <v>5.2</v>
      </c>
      <c r="J634" s="93"/>
      <c r="K634" s="93"/>
      <c r="L634" s="93"/>
      <c r="M634" s="73"/>
      <c r="N634" s="138"/>
    </row>
    <row r="635" spans="1:14" x14ac:dyDescent="0.2">
      <c r="A635" s="93"/>
      <c r="B635" s="269"/>
      <c r="C635" s="357"/>
      <c r="D635" s="357"/>
      <c r="E635" s="93"/>
      <c r="F635" s="93"/>
      <c r="G635" s="93"/>
      <c r="H635" s="93">
        <v>75</v>
      </c>
      <c r="I635" s="271">
        <f>SUM(I625:I634)</f>
        <v>13.809999999999999</v>
      </c>
      <c r="J635" s="271">
        <f t="shared" ref="J635:L635" si="38">SUM(J625:J634)</f>
        <v>4.18</v>
      </c>
      <c r="K635" s="271">
        <f t="shared" si="38"/>
        <v>66.400000000000006</v>
      </c>
      <c r="L635" s="271">
        <f t="shared" si="38"/>
        <v>335.05999999999995</v>
      </c>
      <c r="M635" s="271"/>
      <c r="N635" s="139">
        <f>SUM(N625:N634)</f>
        <v>7.5632077999999998</v>
      </c>
    </row>
    <row r="636" spans="1:14" x14ac:dyDescent="0.2">
      <c r="A636" s="93"/>
      <c r="B636" s="266" t="s">
        <v>83</v>
      </c>
      <c r="C636" s="369"/>
      <c r="D636" s="369"/>
      <c r="E636" s="271"/>
      <c r="F636" s="271"/>
      <c r="G636" s="271"/>
      <c r="H636" s="271"/>
      <c r="I636" s="120">
        <f>I635+I623+I620+I617+I613+I607+I595</f>
        <v>83.100000000000009</v>
      </c>
      <c r="J636" s="120">
        <f t="shared" ref="J636:L636" si="39">J635+J623+J620+J617+J613+J607+J595</f>
        <v>50.580000000000005</v>
      </c>
      <c r="K636" s="120">
        <f t="shared" si="39"/>
        <v>199.67599999999999</v>
      </c>
      <c r="L636" s="120">
        <f t="shared" si="39"/>
        <v>1527.0100000000002</v>
      </c>
      <c r="M636" s="120">
        <f>M635+M623+M620+M617+M613+M607+M595</f>
        <v>0</v>
      </c>
      <c r="N636" s="239">
        <f>N595+N607+N613+N617+N620+N621+N622+N635</f>
        <v>96.540742800000018</v>
      </c>
    </row>
    <row r="637" spans="1:14" x14ac:dyDescent="0.2">
      <c r="A637" s="93"/>
      <c r="B637" s="267" t="s">
        <v>243</v>
      </c>
      <c r="C637" s="355"/>
      <c r="D637" s="355"/>
      <c r="E637" s="125"/>
      <c r="F637" s="125"/>
      <c r="G637" s="125"/>
      <c r="H637" s="271"/>
      <c r="I637" s="120">
        <f>I636+I587</f>
        <v>132.16000000000003</v>
      </c>
      <c r="J637" s="120">
        <f>J636+J587</f>
        <v>91.204000000000008</v>
      </c>
      <c r="K637" s="120">
        <f>K636+K587</f>
        <v>389.82600000000002</v>
      </c>
      <c r="L637" s="120">
        <f>L636+L587</f>
        <v>2750.11</v>
      </c>
      <c r="M637" s="120">
        <f t="shared" ref="M637" si="40">M636+M587</f>
        <v>0</v>
      </c>
      <c r="N637" s="239">
        <f>N636+N587</f>
        <v>199.60232180000003</v>
      </c>
    </row>
    <row r="638" spans="1:14" ht="31.5" x14ac:dyDescent="0.2">
      <c r="A638" s="273" t="s">
        <v>1</v>
      </c>
      <c r="B638" s="272" t="s">
        <v>2</v>
      </c>
      <c r="C638" s="353"/>
      <c r="D638" s="353"/>
      <c r="E638" s="273" t="s">
        <v>3</v>
      </c>
      <c r="F638" s="273" t="s">
        <v>4</v>
      </c>
      <c r="G638" s="273" t="s">
        <v>5</v>
      </c>
      <c r="H638" s="273" t="s">
        <v>6</v>
      </c>
      <c r="I638" s="273" t="s">
        <v>7</v>
      </c>
      <c r="J638" s="273" t="s">
        <v>8</v>
      </c>
      <c r="K638" s="273" t="s">
        <v>9</v>
      </c>
      <c r="L638" s="273" t="s">
        <v>10</v>
      </c>
      <c r="M638" s="73" t="s">
        <v>11</v>
      </c>
      <c r="N638" s="138"/>
    </row>
    <row r="639" spans="1:14" x14ac:dyDescent="0.2">
      <c r="A639" s="495" t="s">
        <v>321</v>
      </c>
      <c r="B639" s="496"/>
      <c r="C639" s="370"/>
      <c r="D639" s="370"/>
      <c r="E639" s="93"/>
      <c r="F639" s="93"/>
      <c r="G639" s="93"/>
      <c r="H639" s="93"/>
      <c r="I639" s="93"/>
      <c r="J639" s="93"/>
      <c r="K639" s="93"/>
      <c r="L639" s="93"/>
      <c r="M639" s="73"/>
      <c r="N639" s="138"/>
    </row>
    <row r="640" spans="1:14" x14ac:dyDescent="0.2">
      <c r="A640" s="494" t="s">
        <v>14</v>
      </c>
      <c r="B640" s="495"/>
      <c r="C640" s="369"/>
      <c r="D640" s="369"/>
      <c r="E640" s="93"/>
      <c r="F640" s="93"/>
      <c r="G640" s="93"/>
      <c r="H640" s="93"/>
      <c r="I640" s="93"/>
      <c r="J640" s="93"/>
      <c r="K640" s="93"/>
      <c r="L640" s="93"/>
      <c r="M640" s="73"/>
      <c r="N640" s="138"/>
    </row>
    <row r="641" spans="1:14" x14ac:dyDescent="0.2">
      <c r="A641" s="93"/>
      <c r="B641" s="269" t="s">
        <v>199</v>
      </c>
      <c r="C641" s="357"/>
      <c r="D641" s="357"/>
      <c r="E641" s="93" t="s">
        <v>245</v>
      </c>
      <c r="F641" s="93">
        <v>40</v>
      </c>
      <c r="G641" s="93">
        <v>39.15</v>
      </c>
      <c r="H641" s="93"/>
      <c r="I641" s="93">
        <v>5.72</v>
      </c>
      <c r="J641" s="93">
        <v>4.5999999999999996</v>
      </c>
      <c r="K641" s="93">
        <v>0.28000000000000003</v>
      </c>
      <c r="L641" s="93">
        <v>61.47</v>
      </c>
      <c r="M641" s="73">
        <v>220.75</v>
      </c>
      <c r="N641" s="138">
        <f t="shared" ref="N641:N704" si="41">F641*M641/1000</f>
        <v>8.83</v>
      </c>
    </row>
    <row r="642" spans="1:14" x14ac:dyDescent="0.2">
      <c r="A642" s="275" t="s">
        <v>133</v>
      </c>
      <c r="B642" s="484" t="s">
        <v>134</v>
      </c>
      <c r="C642" s="362"/>
      <c r="D642" s="362"/>
      <c r="E642" s="275" t="s">
        <v>89</v>
      </c>
      <c r="F642" s="275">
        <v>83</v>
      </c>
      <c r="G642" s="275">
        <v>82</v>
      </c>
      <c r="H642" s="274"/>
      <c r="I642" s="275">
        <v>14.9</v>
      </c>
      <c r="J642" s="275">
        <v>0.5</v>
      </c>
      <c r="K642" s="275">
        <v>1.49</v>
      </c>
      <c r="L642" s="275">
        <v>73.040000000000006</v>
      </c>
      <c r="M642" s="73">
        <v>321.70999999999998</v>
      </c>
      <c r="N642" s="138">
        <f t="shared" si="41"/>
        <v>26.701929999999997</v>
      </c>
    </row>
    <row r="643" spans="1:14" ht="22.5" x14ac:dyDescent="0.2">
      <c r="A643" s="275"/>
      <c r="B643" s="485"/>
      <c r="C643" s="442" t="s">
        <v>401</v>
      </c>
      <c r="D643" s="442" t="s">
        <v>402</v>
      </c>
      <c r="E643" s="275" t="s">
        <v>20</v>
      </c>
      <c r="F643" s="275">
        <v>10</v>
      </c>
      <c r="G643" s="275">
        <v>10</v>
      </c>
      <c r="H643" s="274"/>
      <c r="I643" s="275" t="s">
        <v>21</v>
      </c>
      <c r="J643" s="275" t="s">
        <v>21</v>
      </c>
      <c r="K643" s="275">
        <v>9.98</v>
      </c>
      <c r="L643" s="275">
        <v>37.9</v>
      </c>
      <c r="M643" s="73">
        <v>52.87</v>
      </c>
      <c r="N643" s="138">
        <f t="shared" si="41"/>
        <v>0.52869999999999995</v>
      </c>
    </row>
    <row r="644" spans="1:14" x14ac:dyDescent="0.2">
      <c r="A644" s="275" t="s">
        <v>136</v>
      </c>
      <c r="B644" s="270"/>
      <c r="C644" s="352"/>
      <c r="D644" s="352"/>
      <c r="E644" s="275" t="s">
        <v>91</v>
      </c>
      <c r="F644" s="275">
        <v>12</v>
      </c>
      <c r="G644" s="275">
        <v>12</v>
      </c>
      <c r="H644" s="274"/>
      <c r="I644" s="275">
        <v>1.52</v>
      </c>
      <c r="J644" s="275">
        <v>1.1499999999999999</v>
      </c>
      <c r="K644" s="275"/>
      <c r="L644" s="275">
        <v>16.39</v>
      </c>
      <c r="M644" s="73">
        <v>220.75</v>
      </c>
      <c r="N644" s="138">
        <f t="shared" si="41"/>
        <v>2.649</v>
      </c>
    </row>
    <row r="645" spans="1:14" x14ac:dyDescent="0.2">
      <c r="A645" s="275"/>
      <c r="B645" s="270"/>
      <c r="C645" s="352"/>
      <c r="D645" s="352"/>
      <c r="E645" s="275" t="s">
        <v>137</v>
      </c>
      <c r="F645" s="275">
        <v>5</v>
      </c>
      <c r="G645" s="275">
        <v>5</v>
      </c>
      <c r="H645" s="274"/>
      <c r="I645" s="275">
        <v>0.04</v>
      </c>
      <c r="J645" s="275">
        <v>3.63</v>
      </c>
      <c r="K645" s="275">
        <v>0.13</v>
      </c>
      <c r="L645" s="275">
        <v>33.049999999999997</v>
      </c>
      <c r="M645" s="73">
        <v>504.7</v>
      </c>
      <c r="N645" s="138">
        <f t="shared" si="41"/>
        <v>2.5234999999999999</v>
      </c>
    </row>
    <row r="646" spans="1:14" x14ac:dyDescent="0.2">
      <c r="A646" s="275"/>
      <c r="B646" s="270"/>
      <c r="C646" s="352"/>
      <c r="D646" s="352"/>
      <c r="E646" s="275" t="s">
        <v>93</v>
      </c>
      <c r="F646" s="275">
        <v>5</v>
      </c>
      <c r="G646" s="275">
        <v>5</v>
      </c>
      <c r="H646" s="274"/>
      <c r="I646" s="275">
        <v>0.28000000000000003</v>
      </c>
      <c r="J646" s="275">
        <v>0.04</v>
      </c>
      <c r="K646" s="275">
        <v>1.81</v>
      </c>
      <c r="L646" s="275">
        <v>8.27</v>
      </c>
      <c r="M646" s="73"/>
      <c r="N646" s="138">
        <f t="shared" si="41"/>
        <v>0</v>
      </c>
    </row>
    <row r="647" spans="1:14" x14ac:dyDescent="0.2">
      <c r="A647" s="275"/>
      <c r="B647" s="270"/>
      <c r="C647" s="352"/>
      <c r="D647" s="352"/>
      <c r="E647" s="275" t="s">
        <v>56</v>
      </c>
      <c r="F647" s="275">
        <v>5</v>
      </c>
      <c r="G647" s="275">
        <v>5</v>
      </c>
      <c r="H647" s="274"/>
      <c r="I647" s="275">
        <v>0.14000000000000001</v>
      </c>
      <c r="J647" s="275">
        <v>1</v>
      </c>
      <c r="K647" s="275">
        <v>0.16</v>
      </c>
      <c r="L647" s="275">
        <v>10.3</v>
      </c>
      <c r="M647" s="73">
        <v>171.79</v>
      </c>
      <c r="N647" s="138">
        <f t="shared" si="41"/>
        <v>0.85894999999999988</v>
      </c>
    </row>
    <row r="648" spans="1:14" x14ac:dyDescent="0.2">
      <c r="A648" s="275"/>
      <c r="B648" s="270"/>
      <c r="C648" s="352"/>
      <c r="D648" s="352"/>
      <c r="E648" s="275" t="s">
        <v>22</v>
      </c>
      <c r="F648" s="275">
        <v>0.5</v>
      </c>
      <c r="G648" s="275">
        <v>0.5</v>
      </c>
      <c r="H648" s="274"/>
      <c r="I648" s="275" t="s">
        <v>21</v>
      </c>
      <c r="J648" s="275" t="s">
        <v>21</v>
      </c>
      <c r="K648" s="275" t="s">
        <v>21</v>
      </c>
      <c r="L648" s="275" t="s">
        <v>21</v>
      </c>
      <c r="M648" s="73"/>
      <c r="N648" s="138">
        <f t="shared" si="41"/>
        <v>0</v>
      </c>
    </row>
    <row r="649" spans="1:14" x14ac:dyDescent="0.2">
      <c r="A649" s="275"/>
      <c r="B649" s="270"/>
      <c r="C649" s="352"/>
      <c r="D649" s="352"/>
      <c r="E649" s="275" t="s">
        <v>138</v>
      </c>
      <c r="F649" s="275">
        <v>10</v>
      </c>
      <c r="G649" s="275">
        <v>10</v>
      </c>
      <c r="H649" s="274"/>
      <c r="I649" s="275">
        <v>0.08</v>
      </c>
      <c r="J649" s="275">
        <v>7.25</v>
      </c>
      <c r="K649" s="275">
        <v>0.26</v>
      </c>
      <c r="L649" s="275">
        <v>66.099999999999994</v>
      </c>
      <c r="M649" s="73">
        <v>504.7</v>
      </c>
      <c r="N649" s="138">
        <f t="shared" si="41"/>
        <v>5.0469999999999997</v>
      </c>
    </row>
    <row r="650" spans="1:14" x14ac:dyDescent="0.2">
      <c r="A650" s="275"/>
      <c r="B650" s="270"/>
      <c r="C650" s="352"/>
      <c r="D650" s="352"/>
      <c r="E650" s="275" t="s">
        <v>105</v>
      </c>
      <c r="F650" s="275">
        <v>46</v>
      </c>
      <c r="G650" s="275">
        <v>28</v>
      </c>
      <c r="H650" s="274"/>
      <c r="I650" s="275">
        <v>0.18</v>
      </c>
      <c r="J650" s="275">
        <v>0.16</v>
      </c>
      <c r="K650" s="275">
        <v>4.0999999999999996</v>
      </c>
      <c r="L650" s="275">
        <v>18.22</v>
      </c>
      <c r="M650" s="73">
        <v>83.14</v>
      </c>
      <c r="N650" s="138">
        <f t="shared" si="41"/>
        <v>3.8244400000000001</v>
      </c>
    </row>
    <row r="651" spans="1:14" x14ac:dyDescent="0.2">
      <c r="A651" s="275"/>
      <c r="B651" s="270"/>
      <c r="C651" s="352"/>
      <c r="D651" s="352"/>
      <c r="E651" s="275" t="s">
        <v>139</v>
      </c>
      <c r="F651" s="275">
        <v>0.01</v>
      </c>
      <c r="G651" s="275">
        <v>0.01</v>
      </c>
      <c r="H651" s="274"/>
      <c r="I651" s="275"/>
      <c r="J651" s="275"/>
      <c r="K651" s="275"/>
      <c r="L651" s="275"/>
      <c r="M651" s="73"/>
      <c r="N651" s="138"/>
    </row>
    <row r="652" spans="1:14" ht="22.5" x14ac:dyDescent="0.2">
      <c r="A652" s="275"/>
      <c r="B652" s="270"/>
      <c r="C652" s="352"/>
      <c r="D652" s="352"/>
      <c r="E652" s="275"/>
      <c r="F652" s="275"/>
      <c r="G652" s="275"/>
      <c r="H652" s="274" t="s">
        <v>140</v>
      </c>
      <c r="I652" s="78">
        <v>17.14</v>
      </c>
      <c r="J652" s="78">
        <v>13.73</v>
      </c>
      <c r="K652" s="78">
        <v>17.93</v>
      </c>
      <c r="L652" s="78">
        <v>263.27</v>
      </c>
      <c r="M652" s="73"/>
      <c r="N652" s="139">
        <f>SUM(N641:N651)</f>
        <v>50.963519999999995</v>
      </c>
    </row>
    <row r="653" spans="1:14" x14ac:dyDescent="0.2">
      <c r="A653" s="275"/>
      <c r="B653" s="474" t="s">
        <v>141</v>
      </c>
      <c r="C653" s="352"/>
      <c r="D653" s="352"/>
      <c r="E653" s="275" t="s">
        <v>142</v>
      </c>
      <c r="F653" s="275">
        <v>4</v>
      </c>
      <c r="G653" s="275"/>
      <c r="H653" s="274"/>
      <c r="I653" s="275">
        <v>0.54</v>
      </c>
      <c r="J653" s="275">
        <v>2.16</v>
      </c>
      <c r="K653" s="275">
        <v>0.74</v>
      </c>
      <c r="L653" s="275">
        <v>24.42</v>
      </c>
      <c r="M653" s="73">
        <v>430.63</v>
      </c>
      <c r="N653" s="138">
        <f t="shared" si="41"/>
        <v>1.7225200000000001</v>
      </c>
    </row>
    <row r="654" spans="1:14" x14ac:dyDescent="0.2">
      <c r="A654" s="275" t="s">
        <v>98</v>
      </c>
      <c r="B654" s="474"/>
      <c r="C654" s="352"/>
      <c r="D654" s="352"/>
      <c r="E654" s="275" t="s">
        <v>143</v>
      </c>
      <c r="F654" s="275">
        <v>100</v>
      </c>
      <c r="G654" s="275"/>
      <c r="H654" s="274"/>
      <c r="I654" s="275">
        <v>2.82</v>
      </c>
      <c r="J654" s="275">
        <v>3.2</v>
      </c>
      <c r="K654" s="275">
        <v>4.7300000000000004</v>
      </c>
      <c r="L654" s="275">
        <v>58</v>
      </c>
      <c r="M654" s="73">
        <v>51.71</v>
      </c>
      <c r="N654" s="138">
        <f t="shared" si="41"/>
        <v>5.1710000000000003</v>
      </c>
    </row>
    <row r="655" spans="1:14" x14ac:dyDescent="0.2">
      <c r="A655" s="275"/>
      <c r="B655" s="474"/>
      <c r="C655" s="352">
        <v>200</v>
      </c>
      <c r="D655" s="352">
        <v>200</v>
      </c>
      <c r="E655" s="275" t="s">
        <v>20</v>
      </c>
      <c r="F655" s="275">
        <v>11.1</v>
      </c>
      <c r="G655" s="275"/>
      <c r="H655" s="274"/>
      <c r="I655" s="275" t="s">
        <v>21</v>
      </c>
      <c r="J655" s="275" t="s">
        <v>21</v>
      </c>
      <c r="K655" s="275">
        <v>11.087999999999999</v>
      </c>
      <c r="L655" s="275">
        <v>42.67</v>
      </c>
      <c r="M655" s="73">
        <v>52.87</v>
      </c>
      <c r="N655" s="138">
        <f t="shared" si="41"/>
        <v>0.58685699999999996</v>
      </c>
    </row>
    <row r="656" spans="1:14" x14ac:dyDescent="0.2">
      <c r="A656" s="275"/>
      <c r="B656" s="270"/>
      <c r="C656" s="352"/>
      <c r="D656" s="352"/>
      <c r="E656" s="275"/>
      <c r="F656" s="275"/>
      <c r="G656" s="275"/>
      <c r="H656" s="274">
        <v>200</v>
      </c>
      <c r="I656" s="78">
        <v>3.36</v>
      </c>
      <c r="J656" s="78">
        <v>5.36</v>
      </c>
      <c r="K656" s="78">
        <v>16.558</v>
      </c>
      <c r="L656" s="78">
        <v>125.09</v>
      </c>
      <c r="M656" s="73"/>
      <c r="N656" s="139">
        <f>SUM(N653:N655)</f>
        <v>7.4803770000000007</v>
      </c>
    </row>
    <row r="657" spans="1:14" x14ac:dyDescent="0.2">
      <c r="A657" s="275"/>
      <c r="B657" s="474" t="s">
        <v>30</v>
      </c>
      <c r="C657" s="352">
        <v>70</v>
      </c>
      <c r="D657" s="352">
        <v>90</v>
      </c>
      <c r="E657" s="275" t="s">
        <v>31</v>
      </c>
      <c r="F657" s="275">
        <v>80</v>
      </c>
      <c r="G657" s="275">
        <v>80</v>
      </c>
      <c r="H657" s="274"/>
      <c r="I657" s="275">
        <v>6.96</v>
      </c>
      <c r="J657" s="275">
        <v>1.2</v>
      </c>
      <c r="K657" s="275">
        <v>32.96</v>
      </c>
      <c r="L657" s="275">
        <v>181</v>
      </c>
      <c r="M657" s="73">
        <v>55.61</v>
      </c>
      <c r="N657" s="138">
        <f t="shared" si="41"/>
        <v>4.4488000000000003</v>
      </c>
    </row>
    <row r="658" spans="1:14" x14ac:dyDescent="0.2">
      <c r="A658" s="275"/>
      <c r="B658" s="474"/>
      <c r="C658" s="352">
        <v>10</v>
      </c>
      <c r="D658" s="352">
        <v>10</v>
      </c>
      <c r="E658" s="275" t="s">
        <v>32</v>
      </c>
      <c r="F658" s="275">
        <v>10</v>
      </c>
      <c r="G658" s="275"/>
      <c r="H658" s="274"/>
      <c r="I658" s="275">
        <v>2.68</v>
      </c>
      <c r="J658" s="275">
        <v>2.57</v>
      </c>
      <c r="K658" s="275" t="s">
        <v>21</v>
      </c>
      <c r="L658" s="275">
        <v>33.79</v>
      </c>
      <c r="M658" s="73">
        <v>523.4</v>
      </c>
      <c r="N658" s="138">
        <f t="shared" si="41"/>
        <v>5.234</v>
      </c>
    </row>
    <row r="659" spans="1:14" x14ac:dyDescent="0.2">
      <c r="A659" s="275"/>
      <c r="B659" s="270"/>
      <c r="C659" s="352">
        <v>10</v>
      </c>
      <c r="D659" s="352">
        <v>10</v>
      </c>
      <c r="E659" s="275" t="s">
        <v>33</v>
      </c>
      <c r="F659" s="275">
        <v>10</v>
      </c>
      <c r="G659" s="275"/>
      <c r="H659" s="274"/>
      <c r="I659" s="275">
        <v>0.08</v>
      </c>
      <c r="J659" s="275">
        <v>7.25</v>
      </c>
      <c r="K659" s="275">
        <v>0.26</v>
      </c>
      <c r="L659" s="275">
        <v>66.099999999999994</v>
      </c>
      <c r="M659" s="73">
        <v>504.7</v>
      </c>
      <c r="N659" s="138">
        <f t="shared" si="41"/>
        <v>5.0469999999999997</v>
      </c>
    </row>
    <row r="660" spans="1:14" ht="22.5" x14ac:dyDescent="0.2">
      <c r="A660" s="275"/>
      <c r="B660" s="270"/>
      <c r="C660" s="352"/>
      <c r="D660" s="352"/>
      <c r="E660" s="275"/>
      <c r="F660" s="275"/>
      <c r="G660" s="275"/>
      <c r="H660" s="274" t="s">
        <v>35</v>
      </c>
      <c r="I660" s="78">
        <v>9.7200000000000006</v>
      </c>
      <c r="J660" s="78">
        <v>11.02</v>
      </c>
      <c r="K660" s="78">
        <v>33.22</v>
      </c>
      <c r="L660" s="78">
        <v>280.89</v>
      </c>
      <c r="M660" s="73"/>
      <c r="N660" s="139">
        <f>SUM(N657:N659)</f>
        <v>14.729800000000001</v>
      </c>
    </row>
    <row r="661" spans="1:14" x14ac:dyDescent="0.2">
      <c r="A661" s="275"/>
      <c r="B661" s="270" t="s">
        <v>144</v>
      </c>
      <c r="C661" s="352">
        <v>120</v>
      </c>
      <c r="D661" s="352">
        <v>120</v>
      </c>
      <c r="E661" s="275" t="s">
        <v>168</v>
      </c>
      <c r="F661" s="275">
        <v>120</v>
      </c>
      <c r="G661" s="275">
        <v>120</v>
      </c>
      <c r="H661" s="274">
        <v>120</v>
      </c>
      <c r="I661" s="78">
        <v>1.8</v>
      </c>
      <c r="J661" s="78">
        <v>0.84</v>
      </c>
      <c r="K661" s="78">
        <v>18.309999999999999</v>
      </c>
      <c r="L661" s="78">
        <v>74.760000000000005</v>
      </c>
      <c r="M661" s="73">
        <v>68.900000000000006</v>
      </c>
      <c r="N661" s="139">
        <f t="shared" si="41"/>
        <v>8.2680000000000007</v>
      </c>
    </row>
    <row r="662" spans="1:14" x14ac:dyDescent="0.2">
      <c r="A662" s="275" t="s">
        <v>38</v>
      </c>
      <c r="B662" s="452" t="s">
        <v>430</v>
      </c>
      <c r="C662" s="352">
        <v>200</v>
      </c>
      <c r="D662" s="352">
        <v>200</v>
      </c>
      <c r="E662" s="461" t="s">
        <v>430</v>
      </c>
      <c r="F662" s="275">
        <v>200</v>
      </c>
      <c r="G662" s="275">
        <v>200</v>
      </c>
      <c r="H662" s="274">
        <v>200</v>
      </c>
      <c r="I662" s="78"/>
      <c r="J662" s="78"/>
      <c r="K662" s="78">
        <v>19</v>
      </c>
      <c r="L662" s="78">
        <v>75</v>
      </c>
      <c r="M662" s="73">
        <v>65.86</v>
      </c>
      <c r="N662" s="139">
        <f t="shared" si="41"/>
        <v>13.172000000000001</v>
      </c>
    </row>
    <row r="663" spans="1:14" x14ac:dyDescent="0.2">
      <c r="A663" s="271"/>
      <c r="B663" s="266" t="s">
        <v>39</v>
      </c>
      <c r="C663" s="369"/>
      <c r="D663" s="369"/>
      <c r="E663" s="271"/>
      <c r="F663" s="271"/>
      <c r="G663" s="271"/>
      <c r="H663" s="271"/>
      <c r="I663" s="124">
        <f>I641+I652+I656+I660+I661+I662</f>
        <v>37.739999999999995</v>
      </c>
      <c r="J663" s="124">
        <f t="shared" ref="J663:L663" si="42">J641+J652+J656+J660+J661+J662</f>
        <v>35.549999999999997</v>
      </c>
      <c r="K663" s="124">
        <f t="shared" si="42"/>
        <v>105.298</v>
      </c>
      <c r="L663" s="124">
        <f t="shared" si="42"/>
        <v>880.48</v>
      </c>
      <c r="M663" s="124"/>
      <c r="N663" s="139">
        <f>N662+N661+N660+N656+N652</f>
        <v>94.613697000000002</v>
      </c>
    </row>
    <row r="664" spans="1:14" x14ac:dyDescent="0.2">
      <c r="A664" s="494" t="s">
        <v>40</v>
      </c>
      <c r="B664" s="495"/>
      <c r="C664" s="369"/>
      <c r="D664" s="369"/>
      <c r="E664" s="93"/>
      <c r="F664" s="93"/>
      <c r="G664" s="93"/>
      <c r="H664" s="93"/>
      <c r="I664" s="93"/>
      <c r="J664" s="93"/>
      <c r="K664" s="93"/>
      <c r="L664" s="93"/>
      <c r="M664" s="73"/>
      <c r="N664" s="138"/>
    </row>
    <row r="665" spans="1:14" ht="22.5" x14ac:dyDescent="0.2">
      <c r="A665" s="93" t="s">
        <v>246</v>
      </c>
      <c r="B665" s="479" t="s">
        <v>247</v>
      </c>
      <c r="C665" s="357"/>
      <c r="D665" s="357"/>
      <c r="E665" s="93" t="s">
        <v>147</v>
      </c>
      <c r="F665" s="93">
        <v>111.5</v>
      </c>
      <c r="G665" s="93">
        <v>87.5</v>
      </c>
      <c r="H665" s="93"/>
      <c r="I665" s="93">
        <v>1.67</v>
      </c>
      <c r="J665" s="93">
        <v>0.09</v>
      </c>
      <c r="K665" s="93">
        <v>8.92</v>
      </c>
      <c r="L665" s="93">
        <v>37.46</v>
      </c>
      <c r="M665" s="73">
        <v>38.06</v>
      </c>
      <c r="N665" s="138">
        <f t="shared" si="41"/>
        <v>4.2436900000000009</v>
      </c>
    </row>
    <row r="666" spans="1:14" x14ac:dyDescent="0.2">
      <c r="A666" s="93"/>
      <c r="B666" s="479"/>
      <c r="C666" s="357">
        <v>120</v>
      </c>
      <c r="D666" s="357">
        <v>140</v>
      </c>
      <c r="E666" s="93" t="s">
        <v>45</v>
      </c>
      <c r="F666" s="93">
        <v>35.5</v>
      </c>
      <c r="G666" s="93">
        <v>31.24</v>
      </c>
      <c r="H666" s="93"/>
      <c r="I666" s="93">
        <v>0.14000000000000001</v>
      </c>
      <c r="J666" s="93">
        <v>0.13</v>
      </c>
      <c r="K666" s="93">
        <v>3.25</v>
      </c>
      <c r="L666" s="93">
        <v>14.06</v>
      </c>
      <c r="M666" s="73">
        <v>83.14</v>
      </c>
      <c r="N666" s="138">
        <f t="shared" si="41"/>
        <v>2.9514699999999996</v>
      </c>
    </row>
    <row r="667" spans="1:14" x14ac:dyDescent="0.2">
      <c r="A667" s="93"/>
      <c r="B667" s="269"/>
      <c r="C667" s="357"/>
      <c r="D667" s="357"/>
      <c r="E667" s="93" t="s">
        <v>187</v>
      </c>
      <c r="F667" s="93">
        <v>5</v>
      </c>
      <c r="G667" s="93">
        <v>5</v>
      </c>
      <c r="H667" s="93"/>
      <c r="I667" s="93"/>
      <c r="J667" s="93">
        <v>4.99</v>
      </c>
      <c r="K667" s="93"/>
      <c r="L667" s="93">
        <v>44.95</v>
      </c>
      <c r="M667" s="73">
        <v>118.3</v>
      </c>
      <c r="N667" s="138">
        <f t="shared" si="41"/>
        <v>0.59150000000000003</v>
      </c>
    </row>
    <row r="668" spans="1:14" x14ac:dyDescent="0.2">
      <c r="A668" s="93"/>
      <c r="B668" s="269" t="s">
        <v>248</v>
      </c>
      <c r="C668" s="357"/>
      <c r="D668" s="357"/>
      <c r="E668" s="93" t="s">
        <v>20</v>
      </c>
      <c r="F668" s="93">
        <v>2.5</v>
      </c>
      <c r="G668" s="93">
        <v>2.5</v>
      </c>
      <c r="H668" s="93"/>
      <c r="I668" s="93" t="s">
        <v>21</v>
      </c>
      <c r="J668" s="93" t="s">
        <v>21</v>
      </c>
      <c r="K668" s="93">
        <v>3.74</v>
      </c>
      <c r="L668" s="93">
        <v>14.21</v>
      </c>
      <c r="M668" s="73">
        <v>52.87</v>
      </c>
      <c r="N668" s="138">
        <f t="shared" si="41"/>
        <v>0.13217499999999999</v>
      </c>
    </row>
    <row r="669" spans="1:14" ht="22.5" x14ac:dyDescent="0.2">
      <c r="A669" s="93" t="s">
        <v>249</v>
      </c>
      <c r="B669" s="269"/>
      <c r="C669" s="357"/>
      <c r="D669" s="357"/>
      <c r="E669" s="275" t="s">
        <v>56</v>
      </c>
      <c r="F669" s="93">
        <v>12.5</v>
      </c>
      <c r="G669" s="93">
        <v>12.5</v>
      </c>
      <c r="H669" s="93"/>
      <c r="I669" s="93">
        <v>0.03</v>
      </c>
      <c r="J669" s="93">
        <v>2.4900000000000002</v>
      </c>
      <c r="K669" s="93">
        <v>0.4</v>
      </c>
      <c r="L669" s="93">
        <v>25.75</v>
      </c>
      <c r="M669" s="73">
        <v>171.79</v>
      </c>
      <c r="N669" s="138">
        <f t="shared" si="41"/>
        <v>2.1473749999999998</v>
      </c>
    </row>
    <row r="670" spans="1:14" ht="22.5" x14ac:dyDescent="0.2">
      <c r="A670" s="93"/>
      <c r="B670" s="269"/>
      <c r="C670" s="357"/>
      <c r="D670" s="357"/>
      <c r="E670" s="93" t="s">
        <v>250</v>
      </c>
      <c r="F670" s="93"/>
      <c r="G670" s="93">
        <v>125</v>
      </c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/>
      <c r="N670" s="138"/>
    </row>
    <row r="671" spans="1:14" ht="22.5" x14ac:dyDescent="0.2">
      <c r="A671" s="93"/>
      <c r="B671" s="269"/>
      <c r="C671" s="357"/>
      <c r="D671" s="357"/>
      <c r="E671" s="93" t="s">
        <v>23</v>
      </c>
      <c r="F671" s="93">
        <v>5</v>
      </c>
      <c r="G671" s="93">
        <v>5</v>
      </c>
      <c r="H671" s="93"/>
      <c r="I671" s="93">
        <v>0.65</v>
      </c>
      <c r="J671" s="93">
        <v>36.25</v>
      </c>
      <c r="K671" s="93">
        <v>0.45</v>
      </c>
      <c r="L671" s="93">
        <v>33.5</v>
      </c>
      <c r="M671" s="73">
        <v>504.7</v>
      </c>
      <c r="N671" s="138">
        <f t="shared" si="41"/>
        <v>2.5234999999999999</v>
      </c>
    </row>
    <row r="672" spans="1:14" x14ac:dyDescent="0.2">
      <c r="A672" s="93"/>
      <c r="B672" s="269"/>
      <c r="C672" s="357"/>
      <c r="D672" s="357"/>
      <c r="E672" s="93"/>
      <c r="F672" s="93"/>
      <c r="G672" s="93"/>
      <c r="H672" s="93">
        <v>130</v>
      </c>
      <c r="I672" s="271">
        <v>2.4900000000000002</v>
      </c>
      <c r="J672" s="271">
        <v>43.95</v>
      </c>
      <c r="K672" s="271">
        <v>16.759999999999998</v>
      </c>
      <c r="L672" s="271">
        <v>169.93</v>
      </c>
      <c r="M672" s="95"/>
      <c r="N672" s="139">
        <f>SUM(N665:N671)</f>
        <v>12.58971</v>
      </c>
    </row>
    <row r="673" spans="1:14" ht="22.5" x14ac:dyDescent="0.2">
      <c r="A673" s="93" t="s">
        <v>251</v>
      </c>
      <c r="B673" s="479" t="s">
        <v>252</v>
      </c>
      <c r="C673" s="357"/>
      <c r="D673" s="357"/>
      <c r="E673" s="93" t="s">
        <v>253</v>
      </c>
      <c r="F673" s="93">
        <v>10</v>
      </c>
      <c r="G673" s="93">
        <v>10</v>
      </c>
      <c r="H673" s="93"/>
      <c r="I673" s="93">
        <v>1.07</v>
      </c>
      <c r="J673" s="93">
        <v>0.28000000000000003</v>
      </c>
      <c r="K673" s="93">
        <v>12.45</v>
      </c>
      <c r="L673" s="93">
        <v>33.9</v>
      </c>
      <c r="M673" s="73">
        <v>41.18</v>
      </c>
      <c r="N673" s="138">
        <f t="shared" si="41"/>
        <v>0.4118</v>
      </c>
    </row>
    <row r="674" spans="1:14" ht="22.5" x14ac:dyDescent="0.2">
      <c r="A674" s="93"/>
      <c r="B674" s="479"/>
      <c r="C674" s="439" t="s">
        <v>386</v>
      </c>
      <c r="D674" s="439" t="s">
        <v>57</v>
      </c>
      <c r="E674" s="93" t="s">
        <v>50</v>
      </c>
      <c r="F674" s="93">
        <v>100</v>
      </c>
      <c r="G674" s="93">
        <v>75</v>
      </c>
      <c r="H674" s="93"/>
      <c r="I674" s="93">
        <v>2</v>
      </c>
      <c r="J674" s="93">
        <v>0.28000000000000003</v>
      </c>
      <c r="K674" s="93">
        <v>12.45</v>
      </c>
      <c r="L674" s="93">
        <v>57.61</v>
      </c>
      <c r="M674" s="73">
        <v>30.16</v>
      </c>
      <c r="N674" s="138">
        <f t="shared" si="41"/>
        <v>3.016</v>
      </c>
    </row>
    <row r="675" spans="1:14" x14ac:dyDescent="0.2">
      <c r="A675" s="93"/>
      <c r="B675" s="479"/>
      <c r="C675" s="357"/>
      <c r="D675" s="357"/>
      <c r="E675" s="93" t="s">
        <v>43</v>
      </c>
      <c r="F675" s="93">
        <v>12.5</v>
      </c>
      <c r="G675" s="93">
        <v>10</v>
      </c>
      <c r="H675" s="93"/>
      <c r="I675" s="93">
        <v>0.16</v>
      </c>
      <c r="J675" s="93">
        <v>0.01</v>
      </c>
      <c r="K675" s="93">
        <v>0.84</v>
      </c>
      <c r="L675" s="93">
        <v>3.41</v>
      </c>
      <c r="M675" s="73">
        <v>36.67</v>
      </c>
      <c r="N675" s="138">
        <f t="shared" si="41"/>
        <v>0.45837499999999998</v>
      </c>
    </row>
    <row r="676" spans="1:14" x14ac:dyDescent="0.2">
      <c r="A676" s="93"/>
      <c r="B676" s="269"/>
      <c r="C676" s="357"/>
      <c r="D676" s="357"/>
      <c r="E676" s="93" t="s">
        <v>52</v>
      </c>
      <c r="F676" s="93">
        <v>12</v>
      </c>
      <c r="G676" s="93">
        <v>10</v>
      </c>
      <c r="H676" s="93"/>
      <c r="I676" s="93">
        <v>0.16</v>
      </c>
      <c r="J676" s="93" t="s">
        <v>21</v>
      </c>
      <c r="K676" s="93">
        <v>0.98</v>
      </c>
      <c r="L676" s="93">
        <v>4.13</v>
      </c>
      <c r="M676" s="73">
        <v>27.74</v>
      </c>
      <c r="N676" s="138">
        <f t="shared" si="41"/>
        <v>0.33288000000000001</v>
      </c>
    </row>
    <row r="677" spans="1:14" ht="22.5" x14ac:dyDescent="0.2">
      <c r="A677" s="93"/>
      <c r="B677" s="269"/>
      <c r="C677" s="357"/>
      <c r="D677" s="357"/>
      <c r="E677" s="93" t="s">
        <v>23</v>
      </c>
      <c r="F677" s="93">
        <v>2.5</v>
      </c>
      <c r="G677" s="93">
        <v>2.5</v>
      </c>
      <c r="H677" s="93"/>
      <c r="I677" s="93">
        <v>2.1999999999999999E-2</v>
      </c>
      <c r="J677" s="93">
        <v>2.0299999999999998</v>
      </c>
      <c r="K677" s="93">
        <v>7.2999999999999995E-2</v>
      </c>
      <c r="L677" s="93">
        <v>18.510000000000002</v>
      </c>
      <c r="M677" s="73">
        <v>504.7</v>
      </c>
      <c r="N677" s="138">
        <f t="shared" si="41"/>
        <v>1.2617499999999999</v>
      </c>
    </row>
    <row r="678" spans="1:14" x14ac:dyDescent="0.2">
      <c r="A678" s="93"/>
      <c r="B678" s="269"/>
      <c r="C678" s="357"/>
      <c r="D678" s="357"/>
      <c r="E678" s="93" t="s">
        <v>54</v>
      </c>
      <c r="F678" s="93">
        <v>187.5</v>
      </c>
      <c r="G678" s="93">
        <v>187.5</v>
      </c>
      <c r="H678" s="93"/>
      <c r="I678" s="93">
        <v>31.08</v>
      </c>
      <c r="J678" s="93">
        <v>3.88</v>
      </c>
      <c r="K678" s="93">
        <v>2.75</v>
      </c>
      <c r="L678" s="93">
        <v>8.89</v>
      </c>
      <c r="M678" s="73"/>
      <c r="N678" s="138">
        <f t="shared" si="41"/>
        <v>0</v>
      </c>
    </row>
    <row r="679" spans="1:14" x14ac:dyDescent="0.2">
      <c r="A679" s="93"/>
      <c r="B679" s="269"/>
      <c r="C679" s="357"/>
      <c r="D679" s="357"/>
      <c r="E679" s="93" t="s">
        <v>22</v>
      </c>
      <c r="F679" s="93">
        <v>1</v>
      </c>
      <c r="G679" s="93"/>
      <c r="H679" s="93"/>
      <c r="I679" s="93" t="s">
        <v>21</v>
      </c>
      <c r="J679" s="93" t="s">
        <v>21</v>
      </c>
      <c r="K679" s="93" t="s">
        <v>21</v>
      </c>
      <c r="L679" s="93" t="s">
        <v>21</v>
      </c>
      <c r="M679" s="73"/>
      <c r="N679" s="138">
        <f t="shared" si="41"/>
        <v>0</v>
      </c>
    </row>
    <row r="680" spans="1:14" ht="22.5" x14ac:dyDescent="0.2">
      <c r="A680" s="93"/>
      <c r="B680" s="269"/>
      <c r="C680" s="357"/>
      <c r="D680" s="357"/>
      <c r="E680" s="93" t="s">
        <v>254</v>
      </c>
      <c r="F680" s="93">
        <v>54</v>
      </c>
      <c r="G680" s="93" t="s">
        <v>113</v>
      </c>
      <c r="H680" s="93"/>
      <c r="I680" s="93">
        <v>10.4</v>
      </c>
      <c r="J680" s="93">
        <v>6.48</v>
      </c>
      <c r="K680" s="93" t="s">
        <v>21</v>
      </c>
      <c r="L680" s="93">
        <v>88.29</v>
      </c>
      <c r="M680" s="73">
        <v>323.91000000000003</v>
      </c>
      <c r="N680" s="138">
        <f t="shared" si="41"/>
        <v>17.491140000000001</v>
      </c>
    </row>
    <row r="681" spans="1:14" ht="22.5" x14ac:dyDescent="0.2">
      <c r="A681" s="93"/>
      <c r="B681" s="269"/>
      <c r="C681" s="357"/>
      <c r="D681" s="357"/>
      <c r="E681" s="93"/>
      <c r="F681" s="93"/>
      <c r="G681" s="93"/>
      <c r="H681" s="93" t="s">
        <v>57</v>
      </c>
      <c r="I681" s="271">
        <v>44.891999999999996</v>
      </c>
      <c r="J681" s="271">
        <v>12.96</v>
      </c>
      <c r="K681" s="271">
        <v>29.542999999999999</v>
      </c>
      <c r="L681" s="271">
        <v>214.74</v>
      </c>
      <c r="M681" s="95"/>
      <c r="N681" s="139">
        <f>SUM(N673:N680)</f>
        <v>22.971945000000002</v>
      </c>
    </row>
    <row r="682" spans="1:14" ht="22.5" x14ac:dyDescent="0.2">
      <c r="A682" s="93" t="s">
        <v>255</v>
      </c>
      <c r="B682" s="269" t="s">
        <v>256</v>
      </c>
      <c r="C682" s="357">
        <v>75</v>
      </c>
      <c r="D682" s="357">
        <v>75</v>
      </c>
      <c r="E682" s="93" t="s">
        <v>153</v>
      </c>
      <c r="F682" s="93">
        <v>76</v>
      </c>
      <c r="G682" s="93">
        <v>56</v>
      </c>
      <c r="H682" s="93"/>
      <c r="I682" s="103">
        <v>14.14</v>
      </c>
      <c r="J682" s="103">
        <v>9.1199999999999992</v>
      </c>
      <c r="K682" s="93"/>
      <c r="L682" s="93">
        <v>124.3</v>
      </c>
      <c r="M682" s="73">
        <v>323.91000000000003</v>
      </c>
      <c r="N682" s="138">
        <f t="shared" si="41"/>
        <v>24.617160000000002</v>
      </c>
    </row>
    <row r="683" spans="1:14" x14ac:dyDescent="0.2">
      <c r="A683" s="93"/>
      <c r="B683" s="269"/>
      <c r="C683" s="357"/>
      <c r="D683" s="357"/>
      <c r="E683" s="93" t="s">
        <v>52</v>
      </c>
      <c r="F683" s="93">
        <v>10</v>
      </c>
      <c r="G683" s="93">
        <v>8</v>
      </c>
      <c r="H683" s="93"/>
      <c r="I683" s="93"/>
      <c r="J683" s="93" t="s">
        <v>21</v>
      </c>
      <c r="K683" s="93">
        <v>1.04</v>
      </c>
      <c r="L683" s="93">
        <v>2.75</v>
      </c>
      <c r="M683" s="73">
        <v>27.74</v>
      </c>
      <c r="N683" s="138">
        <f t="shared" si="41"/>
        <v>0.27739999999999998</v>
      </c>
    </row>
    <row r="684" spans="1:14" x14ac:dyDescent="0.2">
      <c r="A684" s="93"/>
      <c r="B684" s="269"/>
      <c r="C684" s="357"/>
      <c r="D684" s="357"/>
      <c r="E684" s="93" t="s">
        <v>22</v>
      </c>
      <c r="F684" s="93">
        <v>1</v>
      </c>
      <c r="G684" s="93">
        <v>1</v>
      </c>
      <c r="H684" s="93"/>
      <c r="I684" s="93" t="s">
        <v>21</v>
      </c>
      <c r="J684" s="93" t="s">
        <v>21</v>
      </c>
      <c r="K684" s="93" t="s">
        <v>21</v>
      </c>
      <c r="L684" s="93" t="s">
        <v>21</v>
      </c>
      <c r="M684" s="73"/>
      <c r="N684" s="138">
        <f t="shared" si="41"/>
        <v>0</v>
      </c>
    </row>
    <row r="685" spans="1:14" x14ac:dyDescent="0.2">
      <c r="A685" s="93"/>
      <c r="B685" s="269"/>
      <c r="C685" s="357"/>
      <c r="D685" s="357"/>
      <c r="E685" s="93" t="s">
        <v>257</v>
      </c>
      <c r="F685" s="93">
        <v>14</v>
      </c>
      <c r="G685" s="93">
        <v>14</v>
      </c>
      <c r="H685" s="93"/>
      <c r="I685" s="93">
        <v>1.21</v>
      </c>
      <c r="J685" s="93">
        <v>0.21</v>
      </c>
      <c r="K685" s="93">
        <v>5.59</v>
      </c>
      <c r="L685" s="93">
        <v>20.9</v>
      </c>
      <c r="M685" s="73">
        <v>55.61</v>
      </c>
      <c r="N685" s="138">
        <f t="shared" si="41"/>
        <v>0.77854000000000001</v>
      </c>
    </row>
    <row r="686" spans="1:14" x14ac:dyDescent="0.2">
      <c r="A686" s="93"/>
      <c r="B686" s="269"/>
      <c r="C686" s="357"/>
      <c r="D686" s="357"/>
      <c r="E686" s="93" t="s">
        <v>258</v>
      </c>
      <c r="F686" s="93">
        <v>8</v>
      </c>
      <c r="G686" s="93">
        <v>8</v>
      </c>
      <c r="H686" s="93"/>
      <c r="I686" s="93">
        <v>0.52</v>
      </c>
      <c r="J686" s="93">
        <v>0.09</v>
      </c>
      <c r="K686" s="93">
        <v>3.68</v>
      </c>
      <c r="L686" s="93">
        <v>14.48</v>
      </c>
      <c r="M686" s="73"/>
      <c r="N686" s="138">
        <f t="shared" si="41"/>
        <v>0</v>
      </c>
    </row>
    <row r="687" spans="1:14" x14ac:dyDescent="0.2">
      <c r="A687" s="93"/>
      <c r="B687" s="269"/>
      <c r="C687" s="357"/>
      <c r="D687" s="357"/>
      <c r="E687" s="93" t="s">
        <v>259</v>
      </c>
      <c r="F687" s="93">
        <v>5</v>
      </c>
      <c r="G687" s="93">
        <v>5</v>
      </c>
      <c r="H687" s="93"/>
      <c r="I687" s="93"/>
      <c r="J687" s="93">
        <v>4.99</v>
      </c>
      <c r="K687" s="93"/>
      <c r="L687" s="93">
        <v>44.85</v>
      </c>
      <c r="M687" s="73">
        <v>118.3</v>
      </c>
      <c r="N687" s="138">
        <f t="shared" si="41"/>
        <v>0.59150000000000003</v>
      </c>
    </row>
    <row r="688" spans="1:14" x14ac:dyDescent="0.2">
      <c r="A688" s="93"/>
      <c r="B688" s="269"/>
      <c r="C688" s="357"/>
      <c r="D688" s="357"/>
      <c r="E688" s="93" t="s">
        <v>260</v>
      </c>
      <c r="F688" s="93">
        <v>17</v>
      </c>
      <c r="G688" s="93">
        <v>17</v>
      </c>
      <c r="H688" s="93"/>
      <c r="I688" s="93"/>
      <c r="J688" s="93"/>
      <c r="K688" s="93"/>
      <c r="L688" s="93"/>
      <c r="M688" s="73">
        <v>51.71</v>
      </c>
      <c r="N688" s="138">
        <f t="shared" si="41"/>
        <v>0.87907000000000002</v>
      </c>
    </row>
    <row r="689" spans="1:14" x14ac:dyDescent="0.2">
      <c r="A689" s="93"/>
      <c r="B689" s="269"/>
      <c r="C689" s="357"/>
      <c r="D689" s="357"/>
      <c r="E689" s="93"/>
      <c r="F689" s="93"/>
      <c r="G689" s="93"/>
      <c r="H689" s="93">
        <v>75</v>
      </c>
      <c r="I689" s="124">
        <v>15.870000000000001</v>
      </c>
      <c r="J689" s="124">
        <v>14.41</v>
      </c>
      <c r="K689" s="124">
        <v>10.31</v>
      </c>
      <c r="L689" s="124">
        <v>207.27999999999997</v>
      </c>
      <c r="M689" s="95"/>
      <c r="N689" s="139">
        <f>SUM(N682:N688)</f>
        <v>27.14367</v>
      </c>
    </row>
    <row r="690" spans="1:14" ht="22.5" x14ac:dyDescent="0.2">
      <c r="A690" s="93" t="s">
        <v>261</v>
      </c>
      <c r="B690" s="482" t="s">
        <v>262</v>
      </c>
      <c r="C690" s="360">
        <v>140</v>
      </c>
      <c r="D690" s="360">
        <v>160</v>
      </c>
      <c r="E690" s="93" t="s">
        <v>263</v>
      </c>
      <c r="F690" s="93">
        <v>47.6</v>
      </c>
      <c r="G690" s="93">
        <v>47.6</v>
      </c>
      <c r="H690" s="93"/>
      <c r="I690" s="93">
        <v>5.99</v>
      </c>
      <c r="J690" s="93">
        <v>1.55</v>
      </c>
      <c r="K690" s="93">
        <v>29.76</v>
      </c>
      <c r="L690" s="93">
        <v>157.9</v>
      </c>
      <c r="M690" s="73">
        <v>73.88</v>
      </c>
      <c r="N690" s="138">
        <f t="shared" si="41"/>
        <v>3.5166880000000003</v>
      </c>
    </row>
    <row r="691" spans="1:14" ht="22.5" x14ac:dyDescent="0.2">
      <c r="A691" s="93"/>
      <c r="B691" s="483"/>
      <c r="C691" s="361"/>
      <c r="D691" s="361"/>
      <c r="E691" s="93" t="s">
        <v>23</v>
      </c>
      <c r="F691" s="93">
        <v>4.5</v>
      </c>
      <c r="G691" s="93">
        <v>4.5</v>
      </c>
      <c r="H691" s="93"/>
      <c r="I691" s="93">
        <v>0.04</v>
      </c>
      <c r="J691" s="93">
        <v>3.6</v>
      </c>
      <c r="K691" s="93">
        <v>0.13</v>
      </c>
      <c r="L691" s="93">
        <v>33.049999999999997</v>
      </c>
      <c r="M691" s="73">
        <v>504.7</v>
      </c>
      <c r="N691" s="138">
        <f t="shared" si="41"/>
        <v>2.27115</v>
      </c>
    </row>
    <row r="692" spans="1:14" x14ac:dyDescent="0.2">
      <c r="A692" s="93"/>
      <c r="B692" s="269"/>
      <c r="C692" s="357"/>
      <c r="D692" s="357"/>
      <c r="E692" s="93" t="s">
        <v>22</v>
      </c>
      <c r="F692" s="93">
        <v>2</v>
      </c>
      <c r="G692" s="93">
        <v>2</v>
      </c>
      <c r="H692" s="93"/>
      <c r="I692" s="93" t="s">
        <v>21</v>
      </c>
      <c r="J692" s="93" t="s">
        <v>21</v>
      </c>
      <c r="K692" s="93" t="s">
        <v>21</v>
      </c>
      <c r="L692" s="93" t="s">
        <v>21</v>
      </c>
      <c r="M692" s="73"/>
      <c r="N692" s="138">
        <f t="shared" si="41"/>
        <v>0</v>
      </c>
    </row>
    <row r="693" spans="1:14" x14ac:dyDescent="0.2">
      <c r="A693" s="93"/>
      <c r="B693" s="269"/>
      <c r="C693" s="357"/>
      <c r="D693" s="357"/>
      <c r="E693" s="93"/>
      <c r="F693" s="93"/>
      <c r="G693" s="93"/>
      <c r="H693" s="93">
        <v>150</v>
      </c>
      <c r="I693" s="120">
        <v>6.03</v>
      </c>
      <c r="J693" s="120">
        <v>5.15</v>
      </c>
      <c r="K693" s="120">
        <v>29.89</v>
      </c>
      <c r="L693" s="120">
        <v>190.95</v>
      </c>
      <c r="M693" s="95"/>
      <c r="N693" s="139">
        <f>SUM(N690:N692)</f>
        <v>5.7878380000000007</v>
      </c>
    </row>
    <row r="694" spans="1:14" ht="24.75" customHeight="1" x14ac:dyDescent="0.2">
      <c r="A694" s="93" t="s">
        <v>70</v>
      </c>
      <c r="B694" s="480" t="s">
        <v>161</v>
      </c>
      <c r="C694" s="358">
        <v>200</v>
      </c>
      <c r="D694" s="358">
        <v>200</v>
      </c>
      <c r="E694" s="93" t="s">
        <v>327</v>
      </c>
      <c r="F694" s="93">
        <v>25</v>
      </c>
      <c r="G694" s="93"/>
      <c r="H694" s="93"/>
      <c r="I694" s="93">
        <v>1.04</v>
      </c>
      <c r="J694" s="93" t="s">
        <v>21</v>
      </c>
      <c r="K694" s="103">
        <v>11</v>
      </c>
      <c r="L694" s="110">
        <v>46.8</v>
      </c>
      <c r="M694" s="73">
        <v>109.76</v>
      </c>
      <c r="N694" s="138">
        <f t="shared" si="41"/>
        <v>2.7440000000000002</v>
      </c>
    </row>
    <row r="695" spans="1:14" x14ac:dyDescent="0.2">
      <c r="A695" s="93"/>
      <c r="B695" s="481"/>
      <c r="C695" s="359"/>
      <c r="D695" s="359"/>
      <c r="E695" s="93" t="s">
        <v>20</v>
      </c>
      <c r="F695" s="93">
        <v>20</v>
      </c>
      <c r="G695" s="93"/>
      <c r="H695" s="93"/>
      <c r="I695" s="93" t="s">
        <v>21</v>
      </c>
      <c r="J695" s="93" t="s">
        <v>21</v>
      </c>
      <c r="K695" s="93">
        <v>19.96</v>
      </c>
      <c r="L695" s="110">
        <v>75.8</v>
      </c>
      <c r="M695" s="73">
        <v>52.87</v>
      </c>
      <c r="N695" s="138">
        <f t="shared" si="41"/>
        <v>1.0573999999999999</v>
      </c>
    </row>
    <row r="696" spans="1:14" x14ac:dyDescent="0.2">
      <c r="A696" s="93"/>
      <c r="B696" s="269"/>
      <c r="C696" s="357"/>
      <c r="D696" s="357"/>
      <c r="E696" s="93"/>
      <c r="F696" s="93"/>
      <c r="G696" s="93"/>
      <c r="H696" s="93">
        <v>200</v>
      </c>
      <c r="I696" s="271">
        <v>1.04</v>
      </c>
      <c r="J696" s="271">
        <v>0</v>
      </c>
      <c r="K696" s="271">
        <v>30.96</v>
      </c>
      <c r="L696" s="271">
        <v>122.6</v>
      </c>
      <c r="M696" s="95"/>
      <c r="N696" s="139">
        <f>SUM(N694:N695)</f>
        <v>3.8014000000000001</v>
      </c>
    </row>
    <row r="697" spans="1:14" ht="22.5" x14ac:dyDescent="0.2">
      <c r="A697" s="93"/>
      <c r="B697" s="270" t="s">
        <v>71</v>
      </c>
      <c r="C697" s="449" t="s">
        <v>373</v>
      </c>
      <c r="D697" s="449" t="s">
        <v>374</v>
      </c>
      <c r="E697" s="84" t="s">
        <v>72</v>
      </c>
      <c r="F697" s="84">
        <v>40</v>
      </c>
      <c r="G697" s="84">
        <v>40</v>
      </c>
      <c r="H697" s="85">
        <v>40</v>
      </c>
      <c r="I697" s="275">
        <v>3.48</v>
      </c>
      <c r="J697" s="275">
        <v>0.6</v>
      </c>
      <c r="K697" s="275">
        <v>16</v>
      </c>
      <c r="L697" s="275">
        <v>83.6</v>
      </c>
      <c r="M697" s="73">
        <v>55.61</v>
      </c>
      <c r="N697" s="139">
        <f t="shared" si="41"/>
        <v>2.2244000000000002</v>
      </c>
    </row>
    <row r="698" spans="1:14" x14ac:dyDescent="0.2">
      <c r="A698" s="93"/>
      <c r="B698" s="270"/>
      <c r="C698" s="352"/>
      <c r="D698" s="352"/>
      <c r="E698" s="275" t="s">
        <v>73</v>
      </c>
      <c r="F698" s="275">
        <v>80</v>
      </c>
      <c r="G698" s="275">
        <v>80</v>
      </c>
      <c r="H698" s="274">
        <v>80</v>
      </c>
      <c r="I698" s="275">
        <v>5.28</v>
      </c>
      <c r="J698" s="275">
        <v>0.96</v>
      </c>
      <c r="K698" s="275">
        <v>28.24</v>
      </c>
      <c r="L698" s="275">
        <v>144.80000000000001</v>
      </c>
      <c r="M698" s="73">
        <v>46.28</v>
      </c>
      <c r="N698" s="139">
        <f t="shared" si="41"/>
        <v>3.7023999999999999</v>
      </c>
    </row>
    <row r="699" spans="1:14" x14ac:dyDescent="0.2">
      <c r="A699" s="117"/>
      <c r="B699" s="270"/>
      <c r="C699" s="352"/>
      <c r="D699" s="352"/>
      <c r="E699" s="275"/>
      <c r="F699" s="275"/>
      <c r="G699" s="275"/>
      <c r="H699" s="274"/>
      <c r="I699" s="78">
        <v>8.76</v>
      </c>
      <c r="J699" s="78">
        <v>1.56</v>
      </c>
      <c r="K699" s="78">
        <v>44.239999999999995</v>
      </c>
      <c r="L699" s="78">
        <v>228.4</v>
      </c>
      <c r="M699" s="73"/>
      <c r="N699" s="139"/>
    </row>
    <row r="700" spans="1:14" x14ac:dyDescent="0.2">
      <c r="A700" s="218"/>
      <c r="B700" s="549" t="s">
        <v>344</v>
      </c>
      <c r="C700" s="412"/>
      <c r="D700" s="412"/>
      <c r="E700" s="196" t="s">
        <v>64</v>
      </c>
      <c r="F700" s="202">
        <v>30</v>
      </c>
      <c r="G700" s="202"/>
      <c r="H700" s="202"/>
      <c r="I700" s="202">
        <v>3.09</v>
      </c>
      <c r="J700" s="202">
        <v>0.33</v>
      </c>
      <c r="K700" s="202">
        <v>20.6</v>
      </c>
      <c r="L700" s="202">
        <v>100.2</v>
      </c>
      <c r="M700" s="201">
        <v>31.32</v>
      </c>
      <c r="N700" s="138">
        <f t="shared" si="41"/>
        <v>0.93959999999999999</v>
      </c>
    </row>
    <row r="701" spans="1:14" x14ac:dyDescent="0.2">
      <c r="A701" s="218"/>
      <c r="B701" s="550"/>
      <c r="C701" s="413">
        <v>90</v>
      </c>
      <c r="D701" s="413">
        <v>90</v>
      </c>
      <c r="E701" s="196" t="s">
        <v>91</v>
      </c>
      <c r="F701" s="202">
        <v>2.4</v>
      </c>
      <c r="G701" s="202">
        <v>2</v>
      </c>
      <c r="H701" s="202"/>
      <c r="I701" s="202">
        <v>0.25</v>
      </c>
      <c r="J701" s="202">
        <v>0.23</v>
      </c>
      <c r="K701" s="202">
        <v>0.01</v>
      </c>
      <c r="L701" s="202">
        <v>3.14</v>
      </c>
      <c r="M701" s="201">
        <v>220.75</v>
      </c>
      <c r="N701" s="138">
        <f t="shared" si="41"/>
        <v>0.52979999999999994</v>
      </c>
    </row>
    <row r="702" spans="1:14" x14ac:dyDescent="0.2">
      <c r="A702" s="218"/>
      <c r="B702" s="195"/>
      <c r="C702" s="195"/>
      <c r="D702" s="195"/>
      <c r="E702" s="196" t="s">
        <v>358</v>
      </c>
      <c r="F702" s="202">
        <v>12</v>
      </c>
      <c r="G702" s="202"/>
      <c r="H702" s="202"/>
      <c r="I702" s="202">
        <v>0.38</v>
      </c>
      <c r="J702" s="202">
        <v>1.34</v>
      </c>
      <c r="K702" s="202">
        <v>0.38</v>
      </c>
      <c r="L702" s="202">
        <v>6.96</v>
      </c>
      <c r="M702" s="201">
        <v>51.71</v>
      </c>
      <c r="N702" s="138">
        <f t="shared" si="41"/>
        <v>0.62051999999999996</v>
      </c>
    </row>
    <row r="703" spans="1:14" x14ac:dyDescent="0.2">
      <c r="A703" s="218"/>
      <c r="B703" s="195"/>
      <c r="C703" s="195"/>
      <c r="D703" s="195"/>
      <c r="E703" s="196" t="s">
        <v>20</v>
      </c>
      <c r="F703" s="202">
        <v>9.6</v>
      </c>
      <c r="G703" s="202"/>
      <c r="H703" s="202"/>
      <c r="I703" s="202"/>
      <c r="J703" s="202"/>
      <c r="K703" s="202">
        <v>9.5</v>
      </c>
      <c r="L703" s="202">
        <v>36.299999999999997</v>
      </c>
      <c r="M703" s="201">
        <v>52.87</v>
      </c>
      <c r="N703" s="138">
        <f t="shared" si="41"/>
        <v>0.507552</v>
      </c>
    </row>
    <row r="704" spans="1:14" x14ac:dyDescent="0.2">
      <c r="A704" s="218"/>
      <c r="B704" s="195"/>
      <c r="C704" s="195"/>
      <c r="D704" s="195"/>
      <c r="E704" s="196" t="s">
        <v>127</v>
      </c>
      <c r="F704" s="202">
        <v>1.2</v>
      </c>
      <c r="G704" s="202"/>
      <c r="H704" s="202"/>
      <c r="I704" s="202"/>
      <c r="J704" s="202"/>
      <c r="K704" s="202"/>
      <c r="L704" s="202"/>
      <c r="M704" s="201"/>
      <c r="N704" s="138">
        <f t="shared" si="41"/>
        <v>0</v>
      </c>
    </row>
    <row r="705" spans="1:14" ht="22.5" x14ac:dyDescent="0.2">
      <c r="A705" s="218"/>
      <c r="B705" s="195"/>
      <c r="C705" s="195"/>
      <c r="D705" s="195"/>
      <c r="E705" s="196" t="s">
        <v>23</v>
      </c>
      <c r="F705" s="202">
        <v>2.5</v>
      </c>
      <c r="G705" s="202"/>
      <c r="H705" s="202"/>
      <c r="I705" s="202">
        <v>0.02</v>
      </c>
      <c r="J705" s="202">
        <v>1.8</v>
      </c>
      <c r="K705" s="202">
        <v>0.03</v>
      </c>
      <c r="L705" s="202">
        <v>16.5</v>
      </c>
      <c r="M705" s="201">
        <v>504.7</v>
      </c>
      <c r="N705" s="138">
        <f t="shared" ref="N705:N712" si="43">F705*M705/1000</f>
        <v>1.2617499999999999</v>
      </c>
    </row>
    <row r="706" spans="1:14" x14ac:dyDescent="0.2">
      <c r="A706" s="218"/>
      <c r="B706" s="195"/>
      <c r="C706" s="195"/>
      <c r="D706" s="195"/>
      <c r="E706" s="196" t="s">
        <v>345</v>
      </c>
      <c r="F706" s="202">
        <v>75</v>
      </c>
      <c r="G706" s="202">
        <v>60</v>
      </c>
      <c r="H706" s="202"/>
      <c r="I706" s="202">
        <v>1.08</v>
      </c>
      <c r="J706" s="202"/>
      <c r="K706" s="202">
        <v>2.7</v>
      </c>
      <c r="L706" s="202">
        <v>16.2</v>
      </c>
      <c r="M706" s="201">
        <v>18.46</v>
      </c>
      <c r="N706" s="138">
        <f t="shared" si="43"/>
        <v>1.3845000000000001</v>
      </c>
    </row>
    <row r="707" spans="1:14" x14ac:dyDescent="0.2">
      <c r="A707" s="218"/>
      <c r="B707" s="195"/>
      <c r="C707" s="195"/>
      <c r="D707" s="195"/>
      <c r="E707" s="196" t="s">
        <v>346</v>
      </c>
      <c r="F707" s="202">
        <v>3.5</v>
      </c>
      <c r="G707" s="202">
        <v>2.9</v>
      </c>
      <c r="H707" s="202"/>
      <c r="I707" s="202">
        <v>0.04</v>
      </c>
      <c r="J707" s="202"/>
      <c r="K707" s="202">
        <v>0.26</v>
      </c>
      <c r="L707" s="202">
        <v>1.18</v>
      </c>
      <c r="M707" s="201">
        <v>27.74</v>
      </c>
      <c r="N707" s="138">
        <f t="shared" si="43"/>
        <v>9.7089999999999996E-2</v>
      </c>
    </row>
    <row r="708" spans="1:14" x14ac:dyDescent="0.2">
      <c r="A708" s="218"/>
      <c r="B708" s="195"/>
      <c r="C708" s="195"/>
      <c r="D708" s="195"/>
      <c r="E708" s="196" t="s">
        <v>22</v>
      </c>
      <c r="F708" s="202">
        <v>1</v>
      </c>
      <c r="G708" s="202"/>
      <c r="H708" s="202"/>
      <c r="I708" s="202"/>
      <c r="J708" s="202"/>
      <c r="K708" s="202"/>
      <c r="L708" s="202"/>
      <c r="M708" s="201"/>
      <c r="N708" s="138">
        <f t="shared" si="43"/>
        <v>0</v>
      </c>
    </row>
    <row r="709" spans="1:14" ht="22.5" x14ac:dyDescent="0.2">
      <c r="A709" s="218"/>
      <c r="B709" s="195"/>
      <c r="C709" s="195"/>
      <c r="D709" s="195"/>
      <c r="E709" s="196" t="s">
        <v>23</v>
      </c>
      <c r="F709" s="202">
        <v>12</v>
      </c>
      <c r="G709" s="202"/>
      <c r="H709" s="202"/>
      <c r="I709" s="202">
        <v>0.09</v>
      </c>
      <c r="J709" s="202"/>
      <c r="K709" s="202">
        <v>0.15</v>
      </c>
      <c r="L709" s="202">
        <v>78.599999999999994</v>
      </c>
      <c r="M709" s="201">
        <v>504.7</v>
      </c>
      <c r="N709" s="138">
        <f t="shared" si="43"/>
        <v>6.0564</v>
      </c>
    </row>
    <row r="710" spans="1:14" x14ac:dyDescent="0.2">
      <c r="A710" s="218"/>
      <c r="B710" s="195"/>
      <c r="C710" s="195"/>
      <c r="D710" s="195"/>
      <c r="E710" s="240"/>
      <c r="F710" s="203"/>
      <c r="G710" s="203"/>
      <c r="H710" s="203">
        <v>90</v>
      </c>
      <c r="I710" s="203">
        <f t="shared" ref="I710:L710" si="44">SUM(I700:I709)</f>
        <v>4.95</v>
      </c>
      <c r="J710" s="203">
        <f t="shared" si="44"/>
        <v>3.7</v>
      </c>
      <c r="K710" s="203">
        <f t="shared" si="44"/>
        <v>33.630000000000003</v>
      </c>
      <c r="L710" s="203">
        <f t="shared" si="44"/>
        <v>259.08</v>
      </c>
      <c r="M710" s="204"/>
      <c r="N710" s="139">
        <f>SUM(N700:N709)</f>
        <v>11.397212</v>
      </c>
    </row>
    <row r="711" spans="1:14" x14ac:dyDescent="0.2">
      <c r="A711" s="218"/>
      <c r="B711" s="240"/>
      <c r="C711" s="240"/>
      <c r="D711" s="240"/>
      <c r="E711" s="240"/>
      <c r="F711" s="203"/>
      <c r="G711" s="203"/>
      <c r="H711" s="203"/>
      <c r="I711" s="204">
        <f t="shared" ref="I711:L711" si="45">I710+I699</f>
        <v>13.71</v>
      </c>
      <c r="J711" s="204">
        <f t="shared" si="45"/>
        <v>5.26</v>
      </c>
      <c r="K711" s="204">
        <f t="shared" si="45"/>
        <v>77.87</v>
      </c>
      <c r="L711" s="204">
        <f t="shared" si="45"/>
        <v>487.48</v>
      </c>
      <c r="M711" s="204"/>
      <c r="N711" s="138"/>
    </row>
    <row r="712" spans="1:14" x14ac:dyDescent="0.2">
      <c r="A712" s="117"/>
      <c r="B712" s="466" t="s">
        <v>447</v>
      </c>
      <c r="C712" s="357">
        <v>100</v>
      </c>
      <c r="D712" s="357">
        <v>100</v>
      </c>
      <c r="E712" s="93" t="s">
        <v>447</v>
      </c>
      <c r="F712" s="117">
        <v>100</v>
      </c>
      <c r="G712" s="93">
        <v>100</v>
      </c>
      <c r="H712" s="93"/>
      <c r="I712" s="93">
        <v>0.2</v>
      </c>
      <c r="J712" s="93">
        <v>5.4</v>
      </c>
      <c r="K712" s="93">
        <v>32</v>
      </c>
      <c r="L712" s="93">
        <v>144</v>
      </c>
      <c r="M712" s="73">
        <v>78.930000000000007</v>
      </c>
      <c r="N712" s="139">
        <f t="shared" si="43"/>
        <v>7.8930000000000007</v>
      </c>
    </row>
    <row r="713" spans="1:14" x14ac:dyDescent="0.2">
      <c r="A713" s="271"/>
      <c r="B713" s="266" t="s">
        <v>83</v>
      </c>
      <c r="C713" s="369"/>
      <c r="D713" s="369"/>
      <c r="E713" s="271"/>
      <c r="F713" s="271"/>
      <c r="G713" s="271"/>
      <c r="H713" s="271"/>
      <c r="I713" s="124">
        <v>84.292000000000002</v>
      </c>
      <c r="J713" s="124">
        <v>91.679000000000002</v>
      </c>
      <c r="K713" s="124">
        <v>243.10300000000001</v>
      </c>
      <c r="L713" s="124">
        <v>1650.02</v>
      </c>
      <c r="M713" s="96"/>
      <c r="N713" s="139">
        <f>N712+N710+N698+N697+N696+N693+N689+N681+N672</f>
        <v>97.511575000000008</v>
      </c>
    </row>
    <row r="714" spans="1:14" x14ac:dyDescent="0.2">
      <c r="A714" s="125"/>
      <c r="B714" s="267" t="s">
        <v>243</v>
      </c>
      <c r="C714" s="355"/>
      <c r="D714" s="355"/>
      <c r="E714" s="125"/>
      <c r="F714" s="125"/>
      <c r="G714" s="125"/>
      <c r="H714" s="271"/>
      <c r="I714" s="118">
        <f>I713+I663</f>
        <v>122.032</v>
      </c>
      <c r="J714" s="118">
        <f>J713+J663</f>
        <v>127.229</v>
      </c>
      <c r="K714" s="118">
        <f>K713+K663</f>
        <v>348.40100000000001</v>
      </c>
      <c r="L714" s="118">
        <f>L713+L663</f>
        <v>2530.5</v>
      </c>
      <c r="M714" s="118"/>
      <c r="N714" s="139">
        <f>N713+N663</f>
        <v>192.125272</v>
      </c>
    </row>
    <row r="715" spans="1:14" ht="36" x14ac:dyDescent="0.2">
      <c r="A715" s="6" t="s">
        <v>1</v>
      </c>
      <c r="B715" s="3" t="s">
        <v>2</v>
      </c>
      <c r="C715" s="391"/>
      <c r="D715" s="391"/>
      <c r="E715" s="6" t="s">
        <v>3</v>
      </c>
      <c r="F715" s="6" t="s">
        <v>4</v>
      </c>
      <c r="G715" s="6" t="s">
        <v>5</v>
      </c>
      <c r="H715" s="6" t="s">
        <v>6</v>
      </c>
      <c r="I715" s="6" t="s">
        <v>7</v>
      </c>
      <c r="J715" s="6" t="s">
        <v>8</v>
      </c>
      <c r="K715" s="6" t="s">
        <v>9</v>
      </c>
      <c r="L715" s="6" t="s">
        <v>10</v>
      </c>
      <c r="M715" s="8" t="s">
        <v>11</v>
      </c>
      <c r="N715" s="9" t="s">
        <v>12</v>
      </c>
    </row>
    <row r="716" spans="1:14" ht="13.5" customHeight="1" x14ac:dyDescent="0.2">
      <c r="A716" s="506" t="s">
        <v>347</v>
      </c>
      <c r="B716" s="507"/>
      <c r="C716" s="378"/>
      <c r="D716" s="378"/>
      <c r="E716" s="27"/>
      <c r="F716" s="27"/>
      <c r="G716" s="27"/>
      <c r="H716" s="27"/>
      <c r="I716" s="27"/>
      <c r="J716" s="27"/>
      <c r="K716" s="27"/>
      <c r="L716" s="27"/>
      <c r="M716" s="8"/>
      <c r="N716" s="8"/>
    </row>
    <row r="717" spans="1:14" x14ac:dyDescent="0.2">
      <c r="A717" s="506" t="s">
        <v>14</v>
      </c>
      <c r="B717" s="557"/>
      <c r="C717" s="417"/>
      <c r="D717" s="417"/>
      <c r="E717" s="26"/>
      <c r="F717" s="26"/>
      <c r="G717" s="26"/>
      <c r="H717" s="26"/>
      <c r="I717" s="26"/>
      <c r="J717" s="26"/>
      <c r="K717" s="26"/>
      <c r="L717" s="26"/>
      <c r="M717" s="8"/>
      <c r="N717" s="8"/>
    </row>
    <row r="718" spans="1:14" x14ac:dyDescent="0.2">
      <c r="A718" s="275" t="s">
        <v>15</v>
      </c>
      <c r="B718" s="484" t="s">
        <v>348</v>
      </c>
      <c r="C718" s="362"/>
      <c r="D718" s="362"/>
      <c r="E718" s="275" t="s">
        <v>349</v>
      </c>
      <c r="F718" s="275">
        <v>33.299999999999997</v>
      </c>
      <c r="G718" s="275">
        <v>33.299999999999997</v>
      </c>
      <c r="H718" s="274"/>
      <c r="I718" s="275">
        <v>3.4</v>
      </c>
      <c r="J718" s="275">
        <v>0.33</v>
      </c>
      <c r="K718" s="275">
        <v>22.5</v>
      </c>
      <c r="L718" s="275">
        <v>109.2</v>
      </c>
      <c r="M718" s="73"/>
      <c r="N718" s="138">
        <f t="shared" ref="N718:N722" si="46">F718*M718/1000</f>
        <v>0</v>
      </c>
    </row>
    <row r="719" spans="1:14" x14ac:dyDescent="0.2">
      <c r="A719" s="275"/>
      <c r="B719" s="551"/>
      <c r="C719" s="438" t="s">
        <v>24</v>
      </c>
      <c r="D719" s="438" t="s">
        <v>24</v>
      </c>
      <c r="E719" s="275" t="s">
        <v>20</v>
      </c>
      <c r="F719" s="275">
        <v>7.5</v>
      </c>
      <c r="G719" s="275">
        <v>7.5</v>
      </c>
      <c r="H719" s="274"/>
      <c r="I719" s="275" t="s">
        <v>21</v>
      </c>
      <c r="J719" s="275" t="s">
        <v>21</v>
      </c>
      <c r="K719" s="275">
        <v>7.4</v>
      </c>
      <c r="L719" s="275">
        <v>28.4</v>
      </c>
      <c r="M719" s="73">
        <v>52.87</v>
      </c>
      <c r="N719" s="138">
        <f t="shared" si="46"/>
        <v>0.39652499999999996</v>
      </c>
    </row>
    <row r="720" spans="1:14" x14ac:dyDescent="0.2">
      <c r="A720" s="275"/>
      <c r="B720" s="268"/>
      <c r="C720" s="363"/>
      <c r="D720" s="363"/>
      <c r="E720" s="275" t="s">
        <v>22</v>
      </c>
      <c r="F720" s="275">
        <v>0.06</v>
      </c>
      <c r="G720" s="275">
        <v>0.06</v>
      </c>
      <c r="H720" s="274"/>
      <c r="I720" s="275"/>
      <c r="J720" s="275"/>
      <c r="K720" s="275"/>
      <c r="L720" s="275"/>
      <c r="M720" s="73"/>
      <c r="N720" s="138">
        <f t="shared" si="46"/>
        <v>0</v>
      </c>
    </row>
    <row r="721" spans="1:14" x14ac:dyDescent="0.2">
      <c r="A721" s="275"/>
      <c r="B721" s="270"/>
      <c r="C721" s="352"/>
      <c r="D721" s="352"/>
      <c r="E721" s="275" t="s">
        <v>19</v>
      </c>
      <c r="F721" s="275">
        <v>73.8</v>
      </c>
      <c r="G721" s="275">
        <v>73.8</v>
      </c>
      <c r="H721" s="274"/>
      <c r="I721" s="275">
        <v>2.08</v>
      </c>
      <c r="J721" s="275">
        <v>2.36</v>
      </c>
      <c r="K721" s="275">
        <v>3.49</v>
      </c>
      <c r="L721" s="275">
        <v>42.8</v>
      </c>
      <c r="M721" s="73">
        <v>51.71</v>
      </c>
      <c r="N721" s="138">
        <f t="shared" si="46"/>
        <v>3.816198</v>
      </c>
    </row>
    <row r="722" spans="1:14" x14ac:dyDescent="0.2">
      <c r="A722" s="275"/>
      <c r="B722" s="270"/>
      <c r="C722" s="352"/>
      <c r="D722" s="352"/>
      <c r="E722" s="275" t="s">
        <v>23</v>
      </c>
      <c r="F722" s="275">
        <v>5</v>
      </c>
      <c r="G722" s="275">
        <v>5</v>
      </c>
      <c r="H722" s="274"/>
      <c r="I722" s="275">
        <v>0.04</v>
      </c>
      <c r="J722" s="275">
        <v>3.6</v>
      </c>
      <c r="K722" s="275">
        <v>0.28000000000000003</v>
      </c>
      <c r="L722" s="275">
        <v>33.049999999999997</v>
      </c>
      <c r="M722" s="73">
        <v>504.7</v>
      </c>
      <c r="N722" s="138">
        <f t="shared" si="46"/>
        <v>2.5234999999999999</v>
      </c>
    </row>
    <row r="723" spans="1:14" x14ac:dyDescent="0.2">
      <c r="A723" s="275"/>
      <c r="B723" s="270"/>
      <c r="C723" s="352"/>
      <c r="D723" s="352"/>
      <c r="E723" s="275"/>
      <c r="F723" s="275"/>
      <c r="G723" s="275"/>
      <c r="H723" s="274" t="s">
        <v>24</v>
      </c>
      <c r="I723" s="78">
        <f>SUM(I718:I722)</f>
        <v>5.5200000000000005</v>
      </c>
      <c r="J723" s="78">
        <f t="shared" ref="J723:L723" si="47">SUM(J718:J722)</f>
        <v>6.29</v>
      </c>
      <c r="K723" s="78">
        <f t="shared" si="47"/>
        <v>33.67</v>
      </c>
      <c r="L723" s="78">
        <f t="shared" si="47"/>
        <v>213.45</v>
      </c>
      <c r="M723" s="78"/>
      <c r="N723" s="139">
        <f>SUM(N718:N722)</f>
        <v>6.736222999999999</v>
      </c>
    </row>
    <row r="724" spans="1:14" ht="24" x14ac:dyDescent="0.2">
      <c r="A724" s="26" t="s">
        <v>281</v>
      </c>
      <c r="B724" s="510" t="s">
        <v>424</v>
      </c>
      <c r="C724" s="381"/>
      <c r="D724" s="381"/>
      <c r="E724" s="26" t="s">
        <v>230</v>
      </c>
      <c r="F724" s="26">
        <v>1</v>
      </c>
      <c r="G724" s="26">
        <v>1</v>
      </c>
      <c r="H724" s="26"/>
      <c r="I724" s="26"/>
      <c r="J724" s="26"/>
      <c r="K724" s="26"/>
      <c r="L724" s="26"/>
      <c r="M724" s="8">
        <v>613.21</v>
      </c>
      <c r="N724" s="8">
        <v>0.34899999999999998</v>
      </c>
    </row>
    <row r="725" spans="1:14" x14ac:dyDescent="0.2">
      <c r="A725" s="26"/>
      <c r="B725" s="511"/>
      <c r="C725" s="436" t="s">
        <v>283</v>
      </c>
      <c r="D725" s="436" t="s">
        <v>283</v>
      </c>
      <c r="E725" s="26" t="s">
        <v>20</v>
      </c>
      <c r="F725" s="26">
        <v>15</v>
      </c>
      <c r="G725" s="26">
        <v>15</v>
      </c>
      <c r="H725" s="26"/>
      <c r="I725" s="26"/>
      <c r="J725" s="26"/>
      <c r="K725" s="26">
        <v>14.97</v>
      </c>
      <c r="L725" s="26">
        <v>56.85</v>
      </c>
      <c r="M725" s="8">
        <v>52.87</v>
      </c>
      <c r="N725" s="8">
        <v>0.81</v>
      </c>
    </row>
    <row r="726" spans="1:14" x14ac:dyDescent="0.2">
      <c r="A726" s="26"/>
      <c r="B726" s="33"/>
      <c r="C726" s="376"/>
      <c r="D726" s="376"/>
      <c r="E726" s="26"/>
      <c r="F726" s="26">
        <v>8</v>
      </c>
      <c r="G726" s="26">
        <v>7</v>
      </c>
      <c r="H726" s="26"/>
      <c r="I726" s="26">
        <v>7.0000000000000007E-2</v>
      </c>
      <c r="J726" s="26" t="s">
        <v>21</v>
      </c>
      <c r="K726" s="26">
        <v>0.2</v>
      </c>
      <c r="L726" s="26">
        <v>1.38</v>
      </c>
      <c r="M726" s="8"/>
      <c r="N726" s="8">
        <v>1.32</v>
      </c>
    </row>
    <row r="727" spans="1:14" x14ac:dyDescent="0.2">
      <c r="A727" s="26"/>
      <c r="B727" s="33"/>
      <c r="C727" s="376"/>
      <c r="D727" s="376"/>
      <c r="E727" s="26"/>
      <c r="F727" s="26"/>
      <c r="G727" s="26"/>
      <c r="H727" s="26" t="s">
        <v>283</v>
      </c>
      <c r="I727" s="27">
        <v>7.0000000000000007E-2</v>
      </c>
      <c r="J727" s="27">
        <v>0</v>
      </c>
      <c r="K727" s="27">
        <v>15.17</v>
      </c>
      <c r="L727" s="27">
        <v>58.230000000000004</v>
      </c>
      <c r="M727" s="64"/>
      <c r="N727" s="28">
        <v>2.4790000000000001</v>
      </c>
    </row>
    <row r="728" spans="1:14" x14ac:dyDescent="0.2">
      <c r="A728" s="26" t="s">
        <v>29</v>
      </c>
      <c r="B728" s="510" t="s">
        <v>431</v>
      </c>
      <c r="C728" s="381">
        <v>70</v>
      </c>
      <c r="D728" s="381">
        <v>90</v>
      </c>
      <c r="E728" s="43" t="s">
        <v>31</v>
      </c>
      <c r="F728" s="43">
        <v>80</v>
      </c>
      <c r="G728" s="26"/>
      <c r="H728" s="26"/>
      <c r="I728" s="43">
        <v>6.96</v>
      </c>
      <c r="J728" s="43">
        <v>1.2</v>
      </c>
      <c r="K728" s="43">
        <v>32.32</v>
      </c>
      <c r="L728" s="43">
        <v>167.2</v>
      </c>
      <c r="M728" s="8">
        <v>55.61</v>
      </c>
      <c r="N728" s="8">
        <v>2.6663999999999994</v>
      </c>
    </row>
    <row r="729" spans="1:14" ht="24" x14ac:dyDescent="0.2">
      <c r="A729" s="26"/>
      <c r="B729" s="511"/>
      <c r="C729" s="463">
        <v>45209</v>
      </c>
      <c r="D729" s="463">
        <v>45209</v>
      </c>
      <c r="E729" s="26" t="s">
        <v>441</v>
      </c>
      <c r="F729" s="464" t="s">
        <v>442</v>
      </c>
      <c r="G729" s="26"/>
      <c r="H729" s="26"/>
      <c r="I729" s="26">
        <v>0.08</v>
      </c>
      <c r="J729" s="26">
        <v>7.25</v>
      </c>
      <c r="K729" s="26">
        <v>0.09</v>
      </c>
      <c r="L729" s="26">
        <v>66.099999999999994</v>
      </c>
      <c r="M729" s="8">
        <v>504.7</v>
      </c>
      <c r="N729" s="8">
        <v>2.6</v>
      </c>
    </row>
    <row r="730" spans="1:14" ht="24" x14ac:dyDescent="0.2">
      <c r="A730" s="26"/>
      <c r="B730" s="33"/>
      <c r="C730" s="376"/>
      <c r="D730" s="376"/>
      <c r="E730" s="26"/>
      <c r="F730" s="26"/>
      <c r="G730" s="26"/>
      <c r="H730" s="26" t="s">
        <v>286</v>
      </c>
      <c r="I730" s="27">
        <v>10.67</v>
      </c>
      <c r="J730" s="27">
        <v>15.049999999999999</v>
      </c>
      <c r="K730" s="27">
        <v>32.410000000000004</v>
      </c>
      <c r="L730" s="27">
        <v>319.5</v>
      </c>
      <c r="M730" s="64"/>
      <c r="N730" s="28">
        <v>12.7364</v>
      </c>
    </row>
    <row r="731" spans="1:14" x14ac:dyDescent="0.2">
      <c r="A731" s="26"/>
      <c r="B731" s="33" t="s">
        <v>144</v>
      </c>
      <c r="C731" s="376">
        <v>120</v>
      </c>
      <c r="D731" s="376">
        <v>120</v>
      </c>
      <c r="E731" s="26" t="s">
        <v>287</v>
      </c>
      <c r="F731" s="26">
        <v>120</v>
      </c>
      <c r="G731" s="26">
        <v>120</v>
      </c>
      <c r="H731" s="26">
        <v>120</v>
      </c>
      <c r="I731" s="51">
        <v>0.78</v>
      </c>
      <c r="J731" s="51">
        <v>0.32</v>
      </c>
      <c r="K731" s="51">
        <v>10.91</v>
      </c>
      <c r="L731" s="44">
        <v>45.36</v>
      </c>
      <c r="M731" s="8">
        <v>138.55000000000001</v>
      </c>
      <c r="N731" s="15">
        <v>14.4</v>
      </c>
    </row>
    <row r="732" spans="1:14" ht="14.25" customHeight="1" x14ac:dyDescent="0.2">
      <c r="A732" s="12" t="s">
        <v>38</v>
      </c>
      <c r="B732" s="460" t="s">
        <v>443</v>
      </c>
      <c r="C732" s="410">
        <v>200</v>
      </c>
      <c r="D732" s="410">
        <v>200</v>
      </c>
      <c r="E732" s="459" t="s">
        <v>443</v>
      </c>
      <c r="F732" s="12">
        <v>200</v>
      </c>
      <c r="G732" s="12">
        <v>200</v>
      </c>
      <c r="H732" s="10">
        <v>200</v>
      </c>
      <c r="I732" s="12"/>
      <c r="J732" s="12"/>
      <c r="K732" s="12">
        <v>19</v>
      </c>
      <c r="L732" s="12">
        <v>75</v>
      </c>
      <c r="M732" s="8">
        <v>65.86</v>
      </c>
      <c r="N732" s="15">
        <v>14</v>
      </c>
    </row>
    <row r="733" spans="1:14" ht="24" x14ac:dyDescent="0.2">
      <c r="A733" s="26"/>
      <c r="B733" s="163" t="s">
        <v>39</v>
      </c>
      <c r="C733" s="377"/>
      <c r="D733" s="377"/>
      <c r="E733" s="26"/>
      <c r="F733" s="26"/>
      <c r="G733" s="26"/>
      <c r="H733" s="26"/>
      <c r="I733" s="48">
        <v>15.55</v>
      </c>
      <c r="J733" s="48">
        <v>31.412999999999997</v>
      </c>
      <c r="K733" s="48">
        <v>117.96000000000001</v>
      </c>
      <c r="L733" s="48">
        <v>825.53</v>
      </c>
      <c r="M733" s="67"/>
      <c r="N733" s="28">
        <f>N723+N727+N730+N731+N732</f>
        <v>50.351622999999996</v>
      </c>
    </row>
    <row r="734" spans="1:14" x14ac:dyDescent="0.2">
      <c r="A734" s="27" t="s">
        <v>40</v>
      </c>
      <c r="B734" s="47"/>
      <c r="C734" s="47"/>
      <c r="D734" s="47"/>
      <c r="E734" s="26"/>
      <c r="F734" s="26"/>
      <c r="G734" s="26"/>
      <c r="H734" s="26"/>
      <c r="I734" s="26"/>
      <c r="J734" s="26"/>
      <c r="K734" s="26"/>
      <c r="L734" s="26"/>
      <c r="M734" s="8"/>
      <c r="N734" s="8">
        <v>0</v>
      </c>
    </row>
    <row r="735" spans="1:14" x14ac:dyDescent="0.2">
      <c r="A735" s="26" t="s">
        <v>288</v>
      </c>
      <c r="B735" s="510" t="s">
        <v>289</v>
      </c>
      <c r="C735" s="381"/>
      <c r="D735" s="381"/>
      <c r="E735" s="26" t="s">
        <v>290</v>
      </c>
      <c r="F735" s="26">
        <v>48.2</v>
      </c>
      <c r="G735" s="26">
        <v>41</v>
      </c>
      <c r="H735" s="26">
        <v>100</v>
      </c>
      <c r="I735" s="26">
        <v>0.91</v>
      </c>
      <c r="J735" s="26">
        <v>0.05</v>
      </c>
      <c r="K735" s="26">
        <v>1.97</v>
      </c>
      <c r="L735" s="26">
        <v>10.53</v>
      </c>
      <c r="M735" s="8">
        <v>154.72999999999999</v>
      </c>
      <c r="N735" s="8">
        <v>7.4710000000000001</v>
      </c>
    </row>
    <row r="736" spans="1:14" x14ac:dyDescent="0.2">
      <c r="A736" s="26"/>
      <c r="B736" s="511"/>
      <c r="C736" s="382">
        <v>80</v>
      </c>
      <c r="D736" s="382">
        <v>120</v>
      </c>
      <c r="E736" s="26" t="s">
        <v>291</v>
      </c>
      <c r="F736" s="26">
        <v>37.5</v>
      </c>
      <c r="G736" s="26">
        <v>30</v>
      </c>
      <c r="H736" s="26"/>
      <c r="I736" s="26">
        <v>0.3</v>
      </c>
      <c r="J736" s="26">
        <v>3.5000000000000003E-2</v>
      </c>
      <c r="K736" s="26">
        <v>1.1200000000000001</v>
      </c>
      <c r="L736" s="26">
        <v>4.88</v>
      </c>
      <c r="M736" s="8">
        <v>10.35</v>
      </c>
      <c r="N736" s="8">
        <v>3.375</v>
      </c>
    </row>
    <row r="737" spans="1:14" x14ac:dyDescent="0.2">
      <c r="A737" s="26"/>
      <c r="B737" s="33"/>
      <c r="C737" s="376"/>
      <c r="D737" s="376"/>
      <c r="E737" s="26" t="s">
        <v>52</v>
      </c>
      <c r="F737" s="26">
        <v>11.9</v>
      </c>
      <c r="G737" s="26">
        <v>10</v>
      </c>
      <c r="H737" s="26"/>
      <c r="I737" s="26">
        <v>0.17</v>
      </c>
      <c r="J737" s="26" t="s">
        <v>21</v>
      </c>
      <c r="K737" s="26">
        <v>4.13</v>
      </c>
      <c r="L737" s="26">
        <v>4.0999999999999996</v>
      </c>
      <c r="M737" s="8">
        <v>27.74</v>
      </c>
      <c r="N737" s="8">
        <v>0.26180000000000003</v>
      </c>
    </row>
    <row r="738" spans="1:14" ht="24" x14ac:dyDescent="0.2">
      <c r="A738" s="26"/>
      <c r="B738" s="33"/>
      <c r="C738" s="376"/>
      <c r="D738" s="376"/>
      <c r="E738" s="26" t="s">
        <v>51</v>
      </c>
      <c r="F738" s="26">
        <v>10</v>
      </c>
      <c r="G738" s="26">
        <v>10</v>
      </c>
      <c r="H738" s="26"/>
      <c r="I738" s="26"/>
      <c r="J738" s="26">
        <v>9.99</v>
      </c>
      <c r="K738" s="26"/>
      <c r="L738" s="26">
        <v>89.9</v>
      </c>
      <c r="M738" s="8">
        <v>118.3</v>
      </c>
      <c r="N738" s="8">
        <v>0.74</v>
      </c>
    </row>
    <row r="739" spans="1:14" x14ac:dyDescent="0.2">
      <c r="A739" s="26"/>
      <c r="B739" s="33"/>
      <c r="C739" s="376"/>
      <c r="D739" s="376"/>
      <c r="E739" s="26"/>
      <c r="F739" s="26"/>
      <c r="G739" s="26"/>
      <c r="H739" s="26"/>
      <c r="I739" s="27">
        <v>1.38</v>
      </c>
      <c r="J739" s="27">
        <v>10.075000000000001</v>
      </c>
      <c r="K739" s="27">
        <v>7.22</v>
      </c>
      <c r="L739" s="27">
        <v>109.41</v>
      </c>
      <c r="M739" s="64"/>
      <c r="N739" s="28">
        <v>11.847800000000001</v>
      </c>
    </row>
    <row r="740" spans="1:14" ht="24" x14ac:dyDescent="0.2">
      <c r="A740" s="26" t="s">
        <v>292</v>
      </c>
      <c r="B740" s="510" t="s">
        <v>293</v>
      </c>
      <c r="C740" s="381"/>
      <c r="D740" s="381"/>
      <c r="E740" s="26" t="s">
        <v>50</v>
      </c>
      <c r="F740" s="26">
        <v>66.7</v>
      </c>
      <c r="G740" s="26">
        <v>50.48</v>
      </c>
      <c r="H740" s="26"/>
      <c r="I740" s="39">
        <v>1.33</v>
      </c>
      <c r="J740" s="39">
        <v>0.2</v>
      </c>
      <c r="K740" s="39">
        <v>8.31</v>
      </c>
      <c r="L740" s="39">
        <v>38.42</v>
      </c>
      <c r="M740" s="8">
        <v>30.16</v>
      </c>
      <c r="N740" s="8">
        <v>1.1339000000000001</v>
      </c>
    </row>
    <row r="741" spans="1:14" ht="24" x14ac:dyDescent="0.2">
      <c r="A741" s="26"/>
      <c r="B741" s="511"/>
      <c r="C741" s="436" t="s">
        <v>386</v>
      </c>
      <c r="D741" s="436" t="s">
        <v>57</v>
      </c>
      <c r="E741" s="26" t="s">
        <v>294</v>
      </c>
      <c r="F741" s="26">
        <v>20.2</v>
      </c>
      <c r="G741" s="26">
        <v>20</v>
      </c>
      <c r="H741" s="26"/>
      <c r="I741" s="39">
        <v>4.5999999999999996</v>
      </c>
      <c r="J741" s="39">
        <v>0.32</v>
      </c>
      <c r="K741" s="39">
        <v>10.16</v>
      </c>
      <c r="L741" s="39">
        <v>62.8</v>
      </c>
      <c r="M741" s="8">
        <v>38.64</v>
      </c>
      <c r="N741" s="8">
        <v>0.5454</v>
      </c>
    </row>
    <row r="742" spans="1:14" x14ac:dyDescent="0.2">
      <c r="A742" s="26"/>
      <c r="B742" s="33"/>
      <c r="C742" s="376"/>
      <c r="D742" s="376"/>
      <c r="E742" s="26" t="s">
        <v>52</v>
      </c>
      <c r="F742" s="26">
        <v>12.5</v>
      </c>
      <c r="G742" s="26">
        <v>10</v>
      </c>
      <c r="H742" s="26"/>
      <c r="I742" s="39">
        <v>0.17499999999999999</v>
      </c>
      <c r="J742" s="39" t="s">
        <v>21</v>
      </c>
      <c r="K742" s="39">
        <v>0.98</v>
      </c>
      <c r="L742" s="39">
        <v>4.3</v>
      </c>
      <c r="M742" s="8">
        <v>27.74</v>
      </c>
      <c r="N742" s="8">
        <v>0.27500000000000002</v>
      </c>
    </row>
    <row r="743" spans="1:14" x14ac:dyDescent="0.2">
      <c r="A743" s="26"/>
      <c r="B743" s="33"/>
      <c r="C743" s="376"/>
      <c r="D743" s="376"/>
      <c r="E743" s="26" t="s">
        <v>43</v>
      </c>
      <c r="F743" s="26">
        <v>12</v>
      </c>
      <c r="G743" s="26">
        <v>10.96</v>
      </c>
      <c r="H743" s="26"/>
      <c r="I743" s="39">
        <v>0.16</v>
      </c>
      <c r="J743" s="39">
        <v>8.9999999999999993E-3</v>
      </c>
      <c r="K743" s="39">
        <v>0.78</v>
      </c>
      <c r="L743" s="39">
        <v>3.26</v>
      </c>
      <c r="M743" s="8">
        <v>36.67</v>
      </c>
      <c r="N743" s="8">
        <v>0.20399999999999999</v>
      </c>
    </row>
    <row r="744" spans="1:14" ht="24" x14ac:dyDescent="0.2">
      <c r="A744" s="26"/>
      <c r="B744" s="33"/>
      <c r="C744" s="376"/>
      <c r="D744" s="376"/>
      <c r="E744" s="26" t="s">
        <v>23</v>
      </c>
      <c r="F744" s="26">
        <v>5</v>
      </c>
      <c r="G744" s="26">
        <v>5</v>
      </c>
      <c r="H744" s="26"/>
      <c r="I744" s="39" t="s">
        <v>21</v>
      </c>
      <c r="J744" s="39" t="s">
        <v>21</v>
      </c>
      <c r="K744" s="39">
        <v>4.99</v>
      </c>
      <c r="L744" s="39">
        <v>44.95</v>
      </c>
      <c r="M744" s="8">
        <v>504.7</v>
      </c>
      <c r="N744" s="8">
        <v>1.3</v>
      </c>
    </row>
    <row r="745" spans="1:14" x14ac:dyDescent="0.2">
      <c r="A745" s="26"/>
      <c r="B745" s="33"/>
      <c r="C745" s="376"/>
      <c r="D745" s="376"/>
      <c r="E745" s="26" t="s">
        <v>295</v>
      </c>
      <c r="F745" s="26">
        <v>175</v>
      </c>
      <c r="G745" s="26">
        <v>175</v>
      </c>
      <c r="H745" s="26"/>
      <c r="I745" s="39">
        <v>0.7</v>
      </c>
      <c r="J745" s="39">
        <v>0.17</v>
      </c>
      <c r="K745" s="39" t="s">
        <v>21</v>
      </c>
      <c r="L745" s="39">
        <v>5.0199999999999996</v>
      </c>
      <c r="M745" s="8"/>
      <c r="N745" s="8">
        <v>1.05</v>
      </c>
    </row>
    <row r="746" spans="1:14" x14ac:dyDescent="0.2">
      <c r="A746" s="26"/>
      <c r="B746" s="33"/>
      <c r="C746" s="376"/>
      <c r="D746" s="376"/>
      <c r="E746" s="26" t="s">
        <v>55</v>
      </c>
      <c r="F746" s="26">
        <v>54</v>
      </c>
      <c r="G746" s="26"/>
      <c r="H746" s="26"/>
      <c r="I746" s="39">
        <v>10.039999999999999</v>
      </c>
      <c r="J746" s="39">
        <v>6.48</v>
      </c>
      <c r="K746" s="39" t="s">
        <v>21</v>
      </c>
      <c r="L746" s="39">
        <v>88.29</v>
      </c>
      <c r="M746" s="8">
        <v>323.91000000000003</v>
      </c>
      <c r="N746" s="8">
        <v>12.96</v>
      </c>
    </row>
    <row r="747" spans="1:14" x14ac:dyDescent="0.2">
      <c r="A747" s="26"/>
      <c r="B747" s="33"/>
      <c r="C747" s="376"/>
      <c r="D747" s="376"/>
      <c r="E747" s="26" t="s">
        <v>22</v>
      </c>
      <c r="F747" s="26">
        <v>1</v>
      </c>
      <c r="G747" s="26">
        <v>40</v>
      </c>
      <c r="H747" s="26"/>
      <c r="I747" s="39" t="s">
        <v>21</v>
      </c>
      <c r="J747" s="39" t="s">
        <v>21</v>
      </c>
      <c r="K747" s="39" t="s">
        <v>21</v>
      </c>
      <c r="L747" s="39" t="s">
        <v>21</v>
      </c>
      <c r="M747" s="8"/>
      <c r="N747" s="8">
        <v>8.0000000000000002E-3</v>
      </c>
    </row>
    <row r="748" spans="1:14" ht="24" x14ac:dyDescent="0.2">
      <c r="A748" s="26"/>
      <c r="B748" s="33"/>
      <c r="C748" s="376"/>
      <c r="D748" s="376"/>
      <c r="E748" s="26"/>
      <c r="F748" s="26"/>
      <c r="G748" s="26"/>
      <c r="H748" s="26" t="s">
        <v>57</v>
      </c>
      <c r="I748" s="50">
        <v>17.004999999999999</v>
      </c>
      <c r="J748" s="50">
        <v>7.1790000000000003</v>
      </c>
      <c r="K748" s="50">
        <v>25.22</v>
      </c>
      <c r="L748" s="50">
        <v>247.04000000000002</v>
      </c>
      <c r="M748" s="64"/>
      <c r="N748" s="28">
        <v>17.476299999999998</v>
      </c>
    </row>
    <row r="749" spans="1:14" x14ac:dyDescent="0.2">
      <c r="A749" s="26" t="s">
        <v>296</v>
      </c>
      <c r="B749" s="510" t="s">
        <v>59</v>
      </c>
      <c r="C749" s="381"/>
      <c r="D749" s="381"/>
      <c r="E749" s="26" t="s">
        <v>60</v>
      </c>
      <c r="F749" s="26">
        <v>110</v>
      </c>
      <c r="G749" s="26">
        <v>79</v>
      </c>
      <c r="H749" s="26"/>
      <c r="I749" s="26">
        <v>19.989999999999998</v>
      </c>
      <c r="J749" s="26">
        <v>12.8</v>
      </c>
      <c r="K749" s="26" t="s">
        <v>21</v>
      </c>
      <c r="L749" s="26">
        <v>174.9</v>
      </c>
      <c r="M749" s="8">
        <v>323.91000000000003</v>
      </c>
      <c r="N749" s="8">
        <v>26.4</v>
      </c>
    </row>
    <row r="750" spans="1:14" ht="24" x14ac:dyDescent="0.2">
      <c r="A750" s="26"/>
      <c r="B750" s="511"/>
      <c r="C750" s="382">
        <v>50</v>
      </c>
      <c r="D750" s="382">
        <v>50</v>
      </c>
      <c r="E750" s="26" t="s">
        <v>51</v>
      </c>
      <c r="F750" s="26">
        <v>5</v>
      </c>
      <c r="G750" s="26">
        <v>5</v>
      </c>
      <c r="H750" s="26"/>
      <c r="I750" s="26" t="s">
        <v>297</v>
      </c>
      <c r="J750" s="26">
        <v>4.99</v>
      </c>
      <c r="K750" s="26" t="s">
        <v>21</v>
      </c>
      <c r="L750" s="26">
        <v>44.95</v>
      </c>
      <c r="M750" s="8">
        <v>118.3</v>
      </c>
      <c r="N750" s="8">
        <v>0.37</v>
      </c>
    </row>
    <row r="751" spans="1:14" x14ac:dyDescent="0.2">
      <c r="A751" s="26"/>
      <c r="B751" s="33"/>
      <c r="C751" s="376"/>
      <c r="D751" s="376"/>
      <c r="E751" s="26" t="s">
        <v>61</v>
      </c>
      <c r="F751" s="26">
        <v>18</v>
      </c>
      <c r="G751" s="26">
        <v>15</v>
      </c>
      <c r="H751" s="26"/>
      <c r="I751" s="26">
        <v>0.21</v>
      </c>
      <c r="J751" s="26" t="s">
        <v>21</v>
      </c>
      <c r="K751" s="26">
        <v>1.36</v>
      </c>
      <c r="L751" s="26">
        <v>6.15</v>
      </c>
      <c r="M751" s="8">
        <v>27.74</v>
      </c>
      <c r="N751" s="8">
        <v>0.39600000000000002</v>
      </c>
    </row>
    <row r="752" spans="1:14" x14ac:dyDescent="0.2">
      <c r="A752" s="26"/>
      <c r="B752" s="33"/>
      <c r="C752" s="376"/>
      <c r="D752" s="376"/>
      <c r="E752" s="26" t="s">
        <v>62</v>
      </c>
      <c r="F752" s="26">
        <v>12</v>
      </c>
      <c r="G752" s="26">
        <v>12</v>
      </c>
      <c r="H752" s="26"/>
      <c r="I752" s="26">
        <v>0.43</v>
      </c>
      <c r="J752" s="26" t="s">
        <v>21</v>
      </c>
      <c r="K752" s="26">
        <v>1.87</v>
      </c>
      <c r="L752" s="26">
        <v>9.16</v>
      </c>
      <c r="M752" s="8"/>
      <c r="N752" s="8">
        <v>0</v>
      </c>
    </row>
    <row r="753" spans="1:14" x14ac:dyDescent="0.2">
      <c r="A753" s="26"/>
      <c r="B753" s="33"/>
      <c r="C753" s="376"/>
      <c r="D753" s="376"/>
      <c r="E753" s="26" t="s">
        <v>63</v>
      </c>
      <c r="F753" s="26">
        <v>4.8</v>
      </c>
      <c r="G753" s="26">
        <v>4.8</v>
      </c>
      <c r="H753" s="26"/>
      <c r="I753" s="26">
        <v>0.23</v>
      </c>
      <c r="J753" s="26" t="s">
        <v>21</v>
      </c>
      <c r="K753" s="26">
        <v>0.97</v>
      </c>
      <c r="L753" s="26">
        <v>2.16</v>
      </c>
      <c r="M753" s="8"/>
      <c r="N753" s="8">
        <v>0.58079999999999998</v>
      </c>
    </row>
    <row r="754" spans="1:14" x14ac:dyDescent="0.2">
      <c r="A754" s="26"/>
      <c r="B754" s="33"/>
      <c r="C754" s="376"/>
      <c r="D754" s="376"/>
      <c r="E754" s="26" t="s">
        <v>64</v>
      </c>
      <c r="F754" s="26">
        <v>4</v>
      </c>
      <c r="G754" s="26">
        <v>4</v>
      </c>
      <c r="H754" s="26"/>
      <c r="I754" s="26">
        <v>0.43</v>
      </c>
      <c r="J754" s="26">
        <v>0.04</v>
      </c>
      <c r="K754" s="26">
        <v>2.72</v>
      </c>
      <c r="L754" s="26">
        <v>13.08</v>
      </c>
      <c r="M754" s="8">
        <v>31.32</v>
      </c>
      <c r="N754" s="8">
        <v>9.1200000000000003E-2</v>
      </c>
    </row>
    <row r="755" spans="1:14" ht="24" x14ac:dyDescent="0.2">
      <c r="A755" s="26"/>
      <c r="B755" s="33"/>
      <c r="C755" s="376"/>
      <c r="D755" s="376"/>
      <c r="E755" s="26" t="s">
        <v>65</v>
      </c>
      <c r="F755" s="26"/>
      <c r="G755" s="26">
        <v>50</v>
      </c>
      <c r="H755" s="26"/>
      <c r="I755" s="26" t="s">
        <v>21</v>
      </c>
      <c r="J755" s="26" t="s">
        <v>21</v>
      </c>
      <c r="K755" s="26" t="s">
        <v>21</v>
      </c>
      <c r="L755" s="26" t="s">
        <v>21</v>
      </c>
      <c r="M755" s="8"/>
      <c r="N755" s="8">
        <v>0</v>
      </c>
    </row>
    <row r="756" spans="1:14" x14ac:dyDescent="0.2">
      <c r="A756" s="26"/>
      <c r="B756" s="33"/>
      <c r="C756" s="376"/>
      <c r="D756" s="376"/>
      <c r="E756" s="26" t="s">
        <v>66</v>
      </c>
      <c r="F756" s="26"/>
      <c r="G756" s="26"/>
      <c r="H756" s="26"/>
      <c r="I756" s="26" t="s">
        <v>21</v>
      </c>
      <c r="J756" s="26" t="s">
        <v>21</v>
      </c>
      <c r="K756" s="26" t="s">
        <v>21</v>
      </c>
      <c r="L756" s="26" t="s">
        <v>21</v>
      </c>
      <c r="M756" s="8"/>
      <c r="N756" s="8">
        <v>0</v>
      </c>
    </row>
    <row r="757" spans="1:14" x14ac:dyDescent="0.2">
      <c r="A757" s="26"/>
      <c r="B757" s="33"/>
      <c r="C757" s="376"/>
      <c r="D757" s="376"/>
      <c r="E757" s="26" t="s">
        <v>22</v>
      </c>
      <c r="F757" s="26">
        <v>1</v>
      </c>
      <c r="G757" s="26">
        <v>3</v>
      </c>
      <c r="H757" s="26"/>
      <c r="I757" s="26" t="s">
        <v>21</v>
      </c>
      <c r="J757" s="26" t="s">
        <v>21</v>
      </c>
      <c r="K757" s="26" t="s">
        <v>21</v>
      </c>
      <c r="L757" s="26" t="s">
        <v>21</v>
      </c>
      <c r="M757" s="8"/>
      <c r="N757" s="8">
        <v>8.0000000000000002E-3</v>
      </c>
    </row>
    <row r="758" spans="1:14" x14ac:dyDescent="0.2">
      <c r="A758" s="26"/>
      <c r="B758" s="33"/>
      <c r="C758" s="376"/>
      <c r="D758" s="376"/>
      <c r="E758" s="26"/>
      <c r="F758" s="26"/>
      <c r="G758" s="26"/>
      <c r="H758" s="26"/>
      <c r="I758" s="46">
        <v>21.29</v>
      </c>
      <c r="J758" s="46">
        <v>17.829999999999998</v>
      </c>
      <c r="K758" s="46">
        <v>6.92</v>
      </c>
      <c r="L758" s="46">
        <v>250.40000000000003</v>
      </c>
      <c r="M758" s="64"/>
      <c r="N758" s="28">
        <v>27.846</v>
      </c>
    </row>
    <row r="759" spans="1:14" ht="24" x14ac:dyDescent="0.2">
      <c r="A759" s="26" t="s">
        <v>264</v>
      </c>
      <c r="B759" s="510" t="s">
        <v>265</v>
      </c>
      <c r="C759" s="381"/>
      <c r="D759" s="381"/>
      <c r="E759" s="26" t="s">
        <v>185</v>
      </c>
      <c r="F759" s="26">
        <v>34</v>
      </c>
      <c r="G759" s="26">
        <v>34</v>
      </c>
      <c r="H759" s="26">
        <v>100</v>
      </c>
      <c r="I759" s="26">
        <v>3.5</v>
      </c>
      <c r="J759" s="26">
        <v>0.37</v>
      </c>
      <c r="K759" s="26">
        <v>23.6</v>
      </c>
      <c r="L759" s="26">
        <v>124.5</v>
      </c>
      <c r="M759" s="8">
        <v>41.18</v>
      </c>
      <c r="N759" s="8">
        <v>1.02</v>
      </c>
    </row>
    <row r="760" spans="1:14" x14ac:dyDescent="0.2">
      <c r="A760" s="26"/>
      <c r="B760" s="511"/>
      <c r="C760" s="382">
        <v>100</v>
      </c>
      <c r="D760" s="382">
        <v>100</v>
      </c>
      <c r="E760" s="26" t="s">
        <v>22</v>
      </c>
      <c r="F760" s="26">
        <v>2</v>
      </c>
      <c r="G760" s="26">
        <v>2</v>
      </c>
      <c r="H760" s="26"/>
      <c r="I760" s="26" t="s">
        <v>21</v>
      </c>
      <c r="J760" s="26" t="s">
        <v>21</v>
      </c>
      <c r="K760" s="26" t="s">
        <v>21</v>
      </c>
      <c r="L760" s="26" t="s">
        <v>21</v>
      </c>
      <c r="M760" s="8"/>
      <c r="N760" s="8">
        <v>1.6E-2</v>
      </c>
    </row>
    <row r="761" spans="1:14" ht="24" x14ac:dyDescent="0.2">
      <c r="A761" s="26"/>
      <c r="B761" s="33"/>
      <c r="C761" s="376"/>
      <c r="D761" s="376"/>
      <c r="E761" s="26" t="s">
        <v>23</v>
      </c>
      <c r="F761" s="26">
        <v>3.5</v>
      </c>
      <c r="G761" s="26">
        <v>3.5</v>
      </c>
      <c r="H761" s="26"/>
      <c r="I761" s="26">
        <v>0.02</v>
      </c>
      <c r="J761" s="26">
        <v>2.5</v>
      </c>
      <c r="K761" s="26">
        <v>0.04</v>
      </c>
      <c r="L761" s="26">
        <v>23.1</v>
      </c>
      <c r="M761" s="8">
        <v>504.7</v>
      </c>
      <c r="N761" s="8">
        <v>0.91</v>
      </c>
    </row>
    <row r="762" spans="1:14" x14ac:dyDescent="0.2">
      <c r="A762" s="26"/>
      <c r="B762" s="33"/>
      <c r="C762" s="376"/>
      <c r="D762" s="376"/>
      <c r="E762" s="26"/>
      <c r="F762" s="26"/>
      <c r="G762" s="26"/>
      <c r="H762" s="26"/>
      <c r="I762" s="27">
        <v>3.52</v>
      </c>
      <c r="J762" s="27">
        <v>2.87</v>
      </c>
      <c r="K762" s="27">
        <v>23.64</v>
      </c>
      <c r="L762" s="27">
        <v>147.6</v>
      </c>
      <c r="M762" s="64"/>
      <c r="N762" s="28">
        <v>1.9460000000000002</v>
      </c>
    </row>
    <row r="763" spans="1:14" ht="24" x14ac:dyDescent="0.2">
      <c r="A763" s="26" t="s">
        <v>160</v>
      </c>
      <c r="B763" s="510" t="s">
        <v>161</v>
      </c>
      <c r="C763" s="381"/>
      <c r="D763" s="381"/>
      <c r="E763" s="26" t="s">
        <v>360</v>
      </c>
      <c r="F763" s="26">
        <v>24</v>
      </c>
      <c r="G763" s="26"/>
      <c r="H763" s="26">
        <v>200</v>
      </c>
      <c r="I763" s="26">
        <v>2.6</v>
      </c>
      <c r="J763" s="26"/>
      <c r="K763" s="26">
        <v>9.1999999999999993</v>
      </c>
      <c r="L763" s="26">
        <v>48.6</v>
      </c>
      <c r="M763" s="8">
        <v>109.76</v>
      </c>
      <c r="N763" s="8">
        <v>6.96</v>
      </c>
    </row>
    <row r="764" spans="1:14" x14ac:dyDescent="0.2">
      <c r="A764" s="26"/>
      <c r="B764" s="511"/>
      <c r="C764" s="382">
        <v>200</v>
      </c>
      <c r="D764" s="382">
        <v>200</v>
      </c>
      <c r="E764" s="26" t="s">
        <v>20</v>
      </c>
      <c r="F764" s="26">
        <v>20</v>
      </c>
      <c r="G764" s="26"/>
      <c r="H764" s="26"/>
      <c r="I764" s="26"/>
      <c r="J764" s="26"/>
      <c r="K764" s="26">
        <v>19.86</v>
      </c>
      <c r="L764" s="26">
        <v>75.73</v>
      </c>
      <c r="M764" s="8">
        <v>52.87</v>
      </c>
      <c r="N764" s="8">
        <v>1.08</v>
      </c>
    </row>
    <row r="765" spans="1:14" x14ac:dyDescent="0.2">
      <c r="A765" s="26"/>
      <c r="B765" s="33"/>
      <c r="C765" s="376"/>
      <c r="D765" s="376"/>
      <c r="E765" s="26"/>
      <c r="F765" s="26"/>
      <c r="G765" s="26"/>
      <c r="H765" s="26"/>
      <c r="I765" s="27">
        <v>2.6</v>
      </c>
      <c r="J765" s="27">
        <v>0</v>
      </c>
      <c r="K765" s="27">
        <v>29.06</v>
      </c>
      <c r="L765" s="27">
        <v>124.33000000000001</v>
      </c>
      <c r="M765" s="64"/>
      <c r="N765" s="28">
        <v>8.0399999999999991</v>
      </c>
    </row>
    <row r="766" spans="1:14" ht="24" x14ac:dyDescent="0.2">
      <c r="A766" s="26"/>
      <c r="B766" s="7" t="s">
        <v>71</v>
      </c>
      <c r="C766" s="450" t="s">
        <v>373</v>
      </c>
      <c r="D766" s="450" t="s">
        <v>374</v>
      </c>
      <c r="E766" s="20" t="s">
        <v>72</v>
      </c>
      <c r="F766" s="20">
        <v>40</v>
      </c>
      <c r="G766" s="20">
        <v>40</v>
      </c>
      <c r="H766" s="32">
        <v>40</v>
      </c>
      <c r="I766" s="12">
        <v>3.48</v>
      </c>
      <c r="J766" s="12">
        <v>0.6</v>
      </c>
      <c r="K766" s="12">
        <v>16</v>
      </c>
      <c r="L766" s="12">
        <v>83.6</v>
      </c>
      <c r="M766" s="8">
        <v>55.61</v>
      </c>
      <c r="N766" s="8">
        <v>1.3331999999999997</v>
      </c>
    </row>
    <row r="767" spans="1:14" x14ac:dyDescent="0.2">
      <c r="A767" s="26"/>
      <c r="B767" s="7"/>
      <c r="C767" s="410"/>
      <c r="D767" s="410"/>
      <c r="E767" s="12" t="s">
        <v>73</v>
      </c>
      <c r="F767" s="12">
        <v>80</v>
      </c>
      <c r="G767" s="12">
        <v>80</v>
      </c>
      <c r="H767" s="10">
        <v>80</v>
      </c>
      <c r="I767" s="12">
        <v>5.28</v>
      </c>
      <c r="J767" s="12">
        <v>0.96</v>
      </c>
      <c r="K767" s="12">
        <v>28.24</v>
      </c>
      <c r="L767" s="12">
        <v>144.80000000000001</v>
      </c>
      <c r="M767" s="8">
        <v>46.28</v>
      </c>
      <c r="N767" s="8">
        <v>2.5215999999999998</v>
      </c>
    </row>
    <row r="768" spans="1:14" x14ac:dyDescent="0.2">
      <c r="A768" s="43"/>
      <c r="B768" s="7"/>
      <c r="C768" s="410"/>
      <c r="D768" s="410"/>
      <c r="E768" s="12"/>
      <c r="F768" s="12"/>
      <c r="G768" s="12"/>
      <c r="H768" s="10"/>
      <c r="I768" s="14">
        <v>8.76</v>
      </c>
      <c r="J768" s="14">
        <v>1.56</v>
      </c>
      <c r="K768" s="14">
        <v>44.239999999999995</v>
      </c>
      <c r="L768" s="14">
        <v>228.4</v>
      </c>
      <c r="M768" s="8"/>
      <c r="N768" s="15">
        <v>3.8547999999999996</v>
      </c>
    </row>
    <row r="769" spans="1:14" x14ac:dyDescent="0.2">
      <c r="A769" s="43"/>
      <c r="B769" s="53"/>
      <c r="C769" s="393"/>
      <c r="D769" s="393"/>
      <c r="E769" s="12"/>
      <c r="F769" s="12"/>
      <c r="G769" s="12"/>
      <c r="H769" s="10"/>
      <c r="I769" s="14"/>
      <c r="J769" s="14"/>
      <c r="K769" s="14"/>
      <c r="L769" s="14"/>
      <c r="M769" s="8"/>
      <c r="N769" s="15"/>
    </row>
    <row r="770" spans="1:14" x14ac:dyDescent="0.2">
      <c r="A770" s="26" t="s">
        <v>238</v>
      </c>
      <c r="B770" s="510" t="s">
        <v>299</v>
      </c>
      <c r="C770" s="381"/>
      <c r="D770" s="381"/>
      <c r="E770" s="26" t="s">
        <v>128</v>
      </c>
      <c r="F770" s="26">
        <v>1.74</v>
      </c>
      <c r="G770" s="26"/>
      <c r="H770" s="26"/>
      <c r="I770" s="26">
        <v>0.17</v>
      </c>
      <c r="J770" s="26">
        <v>0.02</v>
      </c>
      <c r="K770" s="26">
        <v>1.19</v>
      </c>
      <c r="L770" s="26">
        <v>6.81</v>
      </c>
      <c r="M770" s="8">
        <v>31.32</v>
      </c>
      <c r="N770" s="8">
        <v>3.9672000000000006E-2</v>
      </c>
    </row>
    <row r="771" spans="1:14" x14ac:dyDescent="0.2">
      <c r="A771" s="26"/>
      <c r="B771" s="511"/>
      <c r="C771" s="382">
        <v>75</v>
      </c>
      <c r="D771" s="382">
        <v>75</v>
      </c>
      <c r="E771" s="26" t="s">
        <v>64</v>
      </c>
      <c r="F771" s="26">
        <v>37</v>
      </c>
      <c r="G771" s="26"/>
      <c r="H771" s="26"/>
      <c r="I771" s="26">
        <v>3.81</v>
      </c>
      <c r="J771" s="26">
        <v>0.4</v>
      </c>
      <c r="K771" s="26">
        <v>25.48</v>
      </c>
      <c r="L771" s="26">
        <v>123.6</v>
      </c>
      <c r="M771" s="8">
        <v>31.32</v>
      </c>
      <c r="N771" s="8">
        <v>0.84360000000000002</v>
      </c>
    </row>
    <row r="772" spans="1:14" x14ac:dyDescent="0.2">
      <c r="A772" s="26"/>
      <c r="B772" s="33"/>
      <c r="C772" s="376"/>
      <c r="D772" s="376"/>
      <c r="E772" s="26" t="s">
        <v>20</v>
      </c>
      <c r="F772" s="26">
        <v>20</v>
      </c>
      <c r="G772" s="26"/>
      <c r="H772" s="26"/>
      <c r="I772" s="26" t="s">
        <v>21</v>
      </c>
      <c r="J772" s="26" t="s">
        <v>21</v>
      </c>
      <c r="K772" s="26">
        <v>19.96</v>
      </c>
      <c r="L772" s="26">
        <v>75.8</v>
      </c>
      <c r="M772" s="8">
        <v>52.87</v>
      </c>
      <c r="N772" s="8">
        <v>1.08</v>
      </c>
    </row>
    <row r="773" spans="1:14" ht="24" x14ac:dyDescent="0.2">
      <c r="A773" s="26"/>
      <c r="B773" s="33"/>
      <c r="C773" s="376"/>
      <c r="D773" s="376"/>
      <c r="E773" s="26" t="s">
        <v>23</v>
      </c>
      <c r="F773" s="26">
        <v>1.68</v>
      </c>
      <c r="G773" s="26"/>
      <c r="H773" s="26"/>
      <c r="I773" s="26">
        <v>0.01</v>
      </c>
      <c r="J773" s="26">
        <v>1.22</v>
      </c>
      <c r="K773" s="26">
        <v>0.04</v>
      </c>
      <c r="L773" s="26">
        <v>11.1</v>
      </c>
      <c r="M773" s="8">
        <v>504.7</v>
      </c>
      <c r="N773" s="8">
        <v>0.43680000000000002</v>
      </c>
    </row>
    <row r="774" spans="1:14" x14ac:dyDescent="0.2">
      <c r="A774" s="26"/>
      <c r="B774" s="33"/>
      <c r="C774" s="376"/>
      <c r="D774" s="376"/>
      <c r="E774" s="26" t="s">
        <v>91</v>
      </c>
      <c r="F774" s="26">
        <v>20</v>
      </c>
      <c r="G774" s="26"/>
      <c r="H774" s="26"/>
      <c r="I774" s="26">
        <v>2.54</v>
      </c>
      <c r="J774" s="26">
        <v>2.2999999999999998</v>
      </c>
      <c r="K774" s="26">
        <v>0.14000000000000001</v>
      </c>
      <c r="L774" s="26">
        <v>31.4</v>
      </c>
      <c r="M774" s="8">
        <v>220.75</v>
      </c>
      <c r="N774" s="8">
        <v>2.4443999999999999</v>
      </c>
    </row>
    <row r="775" spans="1:14" x14ac:dyDescent="0.2">
      <c r="A775" s="26"/>
      <c r="B775" s="33"/>
      <c r="C775" s="376"/>
      <c r="D775" s="376"/>
      <c r="E775" s="26" t="s">
        <v>22</v>
      </c>
      <c r="F775" s="26">
        <v>0.05</v>
      </c>
      <c r="G775" s="26"/>
      <c r="H775" s="26"/>
      <c r="I775" s="26" t="s">
        <v>21</v>
      </c>
      <c r="J775" s="26" t="s">
        <v>21</v>
      </c>
      <c r="K775" s="26" t="s">
        <v>21</v>
      </c>
      <c r="L775" s="26" t="s">
        <v>21</v>
      </c>
      <c r="M775" s="8"/>
      <c r="N775" s="8">
        <v>4.0000000000000002E-4</v>
      </c>
    </row>
    <row r="776" spans="1:14" x14ac:dyDescent="0.2">
      <c r="A776" s="26"/>
      <c r="B776" s="33"/>
      <c r="C776" s="376"/>
      <c r="D776" s="376"/>
      <c r="E776" s="26" t="s">
        <v>127</v>
      </c>
      <c r="F776" s="26">
        <v>1.1000000000000001</v>
      </c>
      <c r="G776" s="26"/>
      <c r="H776" s="26"/>
      <c r="I776" s="26" t="s">
        <v>21</v>
      </c>
      <c r="J776" s="26" t="s">
        <v>21</v>
      </c>
      <c r="K776" s="26" t="s">
        <v>21</v>
      </c>
      <c r="L776" s="26" t="s">
        <v>21</v>
      </c>
      <c r="M776" s="8"/>
      <c r="N776" s="8">
        <v>0.49500000000000005</v>
      </c>
    </row>
    <row r="777" spans="1:14" x14ac:dyDescent="0.2">
      <c r="A777" s="26"/>
      <c r="B777" s="33"/>
      <c r="C777" s="376"/>
      <c r="D777" s="376"/>
      <c r="E777" s="26" t="s">
        <v>300</v>
      </c>
      <c r="F777" s="26">
        <v>30</v>
      </c>
      <c r="G777" s="26"/>
      <c r="H777" s="26"/>
      <c r="I777" s="26">
        <v>2.08</v>
      </c>
      <c r="J777" s="26" t="s">
        <v>21</v>
      </c>
      <c r="K777" s="26">
        <v>19.59</v>
      </c>
      <c r="L777" s="26">
        <v>84.1</v>
      </c>
      <c r="M777" s="8"/>
      <c r="N777" s="8">
        <v>2.4</v>
      </c>
    </row>
    <row r="778" spans="1:14" ht="12" customHeight="1" x14ac:dyDescent="0.2">
      <c r="A778" s="26"/>
      <c r="B778" s="33"/>
      <c r="C778" s="376"/>
      <c r="D778" s="376"/>
      <c r="E778" s="26" t="s">
        <v>81</v>
      </c>
      <c r="F778" s="26">
        <v>0.25</v>
      </c>
      <c r="G778" s="26"/>
      <c r="H778" s="26"/>
      <c r="I778" s="26" t="s">
        <v>21</v>
      </c>
      <c r="J778" s="26">
        <v>0.24</v>
      </c>
      <c r="K778" s="26" t="s">
        <v>21</v>
      </c>
      <c r="L778" s="26">
        <v>2.25</v>
      </c>
      <c r="M778" s="8">
        <v>118.3</v>
      </c>
      <c r="N778" s="8">
        <v>1.8499999999999999E-2</v>
      </c>
    </row>
    <row r="779" spans="1:14" ht="11.25" customHeight="1" x14ac:dyDescent="0.2">
      <c r="A779" s="26"/>
      <c r="B779" s="33"/>
      <c r="C779" s="376"/>
      <c r="D779" s="376"/>
      <c r="E779" s="26" t="s">
        <v>211</v>
      </c>
      <c r="F779" s="26">
        <v>46.4</v>
      </c>
      <c r="G779" s="26"/>
      <c r="H779" s="26"/>
      <c r="I779" s="26">
        <v>5.2</v>
      </c>
      <c r="J779" s="26"/>
      <c r="K779" s="26"/>
      <c r="L779" s="26"/>
      <c r="M779" s="8"/>
      <c r="N779" s="8">
        <v>0</v>
      </c>
    </row>
    <row r="780" spans="1:14" x14ac:dyDescent="0.2">
      <c r="A780" s="26"/>
      <c r="B780" s="33"/>
      <c r="C780" s="376"/>
      <c r="D780" s="376"/>
      <c r="E780" s="26"/>
      <c r="F780" s="26"/>
      <c r="G780" s="26"/>
      <c r="H780" s="26">
        <v>75</v>
      </c>
      <c r="I780" s="261">
        <v>13.809999999999999</v>
      </c>
      <c r="J780" s="261">
        <v>4.18</v>
      </c>
      <c r="K780" s="261">
        <v>66.400000000000006</v>
      </c>
      <c r="L780" s="261">
        <v>335.05999999999995</v>
      </c>
      <c r="M780" s="64"/>
      <c r="N780" s="28">
        <v>7.7583720000000005</v>
      </c>
    </row>
    <row r="781" spans="1:14" x14ac:dyDescent="0.2">
      <c r="A781" s="26"/>
      <c r="B781" s="52" t="s">
        <v>83</v>
      </c>
      <c r="C781" s="377"/>
      <c r="D781" s="377"/>
      <c r="E781" s="27"/>
      <c r="F781" s="27"/>
      <c r="G781" s="27"/>
      <c r="H781" s="261"/>
      <c r="I781" s="50">
        <v>65.764999999999986</v>
      </c>
      <c r="J781" s="50">
        <v>43.694000000000003</v>
      </c>
      <c r="K781" s="50">
        <v>173.64</v>
      </c>
      <c r="L781" s="50">
        <v>1317.91</v>
      </c>
      <c r="M781" s="50"/>
      <c r="N781" s="50">
        <f>N780+N768+N765+N762+N758+N748+N739</f>
        <v>78.769272000000001</v>
      </c>
    </row>
    <row r="782" spans="1:14" x14ac:dyDescent="0.2">
      <c r="A782" s="51"/>
      <c r="B782" s="54" t="s">
        <v>243</v>
      </c>
      <c r="C782" s="379"/>
      <c r="D782" s="379"/>
      <c r="E782" s="51"/>
      <c r="F782" s="51"/>
      <c r="G782" s="51"/>
      <c r="H782" s="261"/>
      <c r="I782" s="50">
        <v>81.314999999999984</v>
      </c>
      <c r="J782" s="50">
        <v>75.106999999999999</v>
      </c>
      <c r="K782" s="50">
        <v>291.60000000000002</v>
      </c>
      <c r="L782" s="50">
        <v>2143.44</v>
      </c>
      <c r="M782" s="64"/>
      <c r="N782" s="148">
        <f>N781+N733</f>
        <v>129.12089499999999</v>
      </c>
    </row>
    <row r="783" spans="1:14" x14ac:dyDescent="0.2">
      <c r="A783" s="522" t="s">
        <v>132</v>
      </c>
      <c r="B783" s="547"/>
      <c r="C783" s="411"/>
      <c r="D783" s="411"/>
      <c r="E783" s="14"/>
      <c r="F783" s="14"/>
      <c r="G783" s="14"/>
      <c r="H783" s="6"/>
      <c r="I783" s="14">
        <v>62.679999999999993</v>
      </c>
      <c r="J783" s="14">
        <v>48.300000000000004</v>
      </c>
      <c r="K783" s="14">
        <v>231.67</v>
      </c>
      <c r="L783" s="14">
        <v>1526.14</v>
      </c>
      <c r="M783" s="8"/>
      <c r="N783" s="15">
        <v>64.303483</v>
      </c>
    </row>
    <row r="784" spans="1:14" x14ac:dyDescent="0.2">
      <c r="A784" s="522" t="s">
        <v>84</v>
      </c>
      <c r="B784" s="547"/>
      <c r="C784" s="411"/>
      <c r="D784" s="411"/>
      <c r="E784" s="14"/>
      <c r="F784" s="14"/>
      <c r="G784" s="14"/>
      <c r="H784" s="6"/>
      <c r="I784" s="38">
        <v>89.63</v>
      </c>
      <c r="J784" s="38">
        <v>105.49000000000001</v>
      </c>
      <c r="K784" s="38">
        <v>413.46000000000004</v>
      </c>
      <c r="L784" s="38">
        <v>2854.04</v>
      </c>
      <c r="M784" s="66"/>
      <c r="N784" s="146">
        <v>133.29225300000002</v>
      </c>
    </row>
    <row r="785" spans="1:14" ht="31.5" x14ac:dyDescent="0.2">
      <c r="A785" s="285" t="s">
        <v>1</v>
      </c>
      <c r="B785" s="284" t="s">
        <v>2</v>
      </c>
      <c r="C785" s="353"/>
      <c r="D785" s="353"/>
      <c r="E785" s="285" t="s">
        <v>3</v>
      </c>
      <c r="F785" s="285" t="s">
        <v>4</v>
      </c>
      <c r="G785" s="285" t="s">
        <v>5</v>
      </c>
      <c r="H785" s="285" t="s">
        <v>6</v>
      </c>
      <c r="I785" s="285" t="s">
        <v>7</v>
      </c>
      <c r="J785" s="285" t="s">
        <v>8</v>
      </c>
      <c r="K785" s="285" t="s">
        <v>9</v>
      </c>
      <c r="L785" s="285" t="s">
        <v>10</v>
      </c>
      <c r="M785" s="73" t="s">
        <v>11</v>
      </c>
      <c r="N785" s="138"/>
    </row>
    <row r="786" spans="1:14" ht="12" customHeight="1" x14ac:dyDescent="0.2">
      <c r="A786" s="495" t="s">
        <v>350</v>
      </c>
      <c r="B786" s="497"/>
      <c r="C786" s="371"/>
      <c r="D786" s="371"/>
      <c r="E786" s="292"/>
      <c r="F786" s="292"/>
      <c r="G786" s="292"/>
      <c r="H786" s="292"/>
      <c r="I786" s="292"/>
      <c r="J786" s="292"/>
      <c r="K786" s="292"/>
      <c r="L786" s="292"/>
      <c r="M786" s="73"/>
      <c r="N786" s="138"/>
    </row>
    <row r="787" spans="1:14" ht="12" customHeight="1" x14ac:dyDescent="0.2">
      <c r="A787" s="494" t="s">
        <v>14</v>
      </c>
      <c r="B787" s="495"/>
      <c r="C787" s="369"/>
      <c r="D787" s="369"/>
      <c r="E787" s="93"/>
      <c r="F787" s="93"/>
      <c r="G787" s="93"/>
      <c r="H787" s="93"/>
      <c r="I787" s="93"/>
      <c r="J787" s="93"/>
      <c r="K787" s="93"/>
      <c r="L787" s="93"/>
      <c r="M787" s="73"/>
      <c r="N787" s="138"/>
    </row>
    <row r="788" spans="1:14" ht="22.5" x14ac:dyDescent="0.2">
      <c r="A788" s="93"/>
      <c r="B788" s="453" t="s">
        <v>436</v>
      </c>
      <c r="C788" s="357">
        <v>80</v>
      </c>
      <c r="D788" s="357">
        <v>120</v>
      </c>
      <c r="E788" s="93" t="s">
        <v>444</v>
      </c>
      <c r="F788" s="93">
        <v>160</v>
      </c>
      <c r="G788" s="93">
        <v>112</v>
      </c>
      <c r="H788" s="93"/>
      <c r="I788" s="292">
        <v>12.8</v>
      </c>
      <c r="J788" s="292">
        <v>20.100000000000001</v>
      </c>
      <c r="K788" s="292">
        <v>0.5</v>
      </c>
      <c r="L788" s="292">
        <v>225</v>
      </c>
      <c r="M788" s="73">
        <v>268.77999999999997</v>
      </c>
      <c r="N788" s="138">
        <f t="shared" ref="N788:N850" si="48">F788*M788/1000</f>
        <v>43.004799999999996</v>
      </c>
    </row>
    <row r="789" spans="1:14" ht="22.5" x14ac:dyDescent="0.2">
      <c r="A789" s="93" t="s">
        <v>264</v>
      </c>
      <c r="B789" s="479" t="s">
        <v>265</v>
      </c>
      <c r="C789" s="357"/>
      <c r="D789" s="357"/>
      <c r="E789" s="93" t="s">
        <v>266</v>
      </c>
      <c r="F789" s="93">
        <v>34</v>
      </c>
      <c r="G789" s="93">
        <v>34</v>
      </c>
      <c r="H789" s="93"/>
      <c r="I789" s="93">
        <v>3.53</v>
      </c>
      <c r="J789" s="93">
        <v>0.37</v>
      </c>
      <c r="K789" s="93">
        <v>23.81</v>
      </c>
      <c r="L789" s="93">
        <v>114.6</v>
      </c>
      <c r="M789" s="73">
        <v>41.18</v>
      </c>
      <c r="N789" s="138">
        <f t="shared" si="48"/>
        <v>1.4001199999999998</v>
      </c>
    </row>
    <row r="790" spans="1:14" ht="22.5" x14ac:dyDescent="0.2">
      <c r="A790" s="93"/>
      <c r="B790" s="479"/>
      <c r="C790" s="357"/>
      <c r="D790" s="357"/>
      <c r="E790" s="93" t="s">
        <v>23</v>
      </c>
      <c r="F790" s="93">
        <v>3.5</v>
      </c>
      <c r="G790" s="93">
        <v>3.5</v>
      </c>
      <c r="H790" s="93"/>
      <c r="I790" s="93">
        <v>2.8000000000000001E-2</v>
      </c>
      <c r="J790" s="93">
        <v>2.54</v>
      </c>
      <c r="K790" s="93">
        <v>9.0999999999999998E-2</v>
      </c>
      <c r="L790" s="93">
        <v>23.14</v>
      </c>
      <c r="M790" s="73">
        <v>504.7</v>
      </c>
      <c r="N790" s="138">
        <f t="shared" si="48"/>
        <v>1.7664500000000001</v>
      </c>
    </row>
    <row r="791" spans="1:14" x14ac:dyDescent="0.2">
      <c r="A791" s="93"/>
      <c r="B791" s="291"/>
      <c r="C791" s="357">
        <v>100</v>
      </c>
      <c r="D791" s="357">
        <v>100</v>
      </c>
      <c r="E791" s="93" t="s">
        <v>22</v>
      </c>
      <c r="F791" s="93">
        <v>2</v>
      </c>
      <c r="G791" s="93">
        <v>2</v>
      </c>
      <c r="H791" s="93"/>
      <c r="I791" s="93"/>
      <c r="J791" s="93" t="s">
        <v>267</v>
      </c>
      <c r="K791" s="93"/>
      <c r="L791" s="93"/>
      <c r="M791" s="73"/>
      <c r="N791" s="138">
        <f t="shared" si="48"/>
        <v>0</v>
      </c>
    </row>
    <row r="792" spans="1:14" x14ac:dyDescent="0.2">
      <c r="A792" s="93"/>
      <c r="B792" s="291"/>
      <c r="C792" s="357"/>
      <c r="D792" s="357"/>
      <c r="E792" s="93"/>
      <c r="F792" s="93"/>
      <c r="G792" s="93"/>
      <c r="H792" s="93"/>
      <c r="I792" s="292">
        <v>3.5579999999999998</v>
      </c>
      <c r="J792" s="292">
        <v>2.91</v>
      </c>
      <c r="K792" s="292">
        <v>23.901</v>
      </c>
      <c r="L792" s="292">
        <v>137.74</v>
      </c>
      <c r="M792" s="95"/>
      <c r="N792" s="139">
        <f>SUM(N788:N791)</f>
        <v>46.171369999999996</v>
      </c>
    </row>
    <row r="793" spans="1:14" ht="22.5" x14ac:dyDescent="0.2">
      <c r="A793" s="93" t="s">
        <v>268</v>
      </c>
      <c r="B793" s="479" t="s">
        <v>100</v>
      </c>
      <c r="C793" s="357"/>
      <c r="D793" s="357"/>
      <c r="E793" s="93" t="s">
        <v>100</v>
      </c>
      <c r="F793" s="93">
        <v>6</v>
      </c>
      <c r="G793" s="93"/>
      <c r="H793" s="93"/>
      <c r="I793" s="93">
        <v>0.9</v>
      </c>
      <c r="J793" s="93">
        <v>0.21</v>
      </c>
      <c r="K793" s="93"/>
      <c r="L793" s="93"/>
      <c r="M793" s="73">
        <v>430.63</v>
      </c>
      <c r="N793" s="138">
        <f t="shared" si="48"/>
        <v>2.58378</v>
      </c>
    </row>
    <row r="794" spans="1:14" x14ac:dyDescent="0.2">
      <c r="A794" s="93"/>
      <c r="B794" s="479"/>
      <c r="C794" s="357"/>
      <c r="D794" s="357"/>
      <c r="E794" s="93" t="s">
        <v>20</v>
      </c>
      <c r="F794" s="93">
        <v>18</v>
      </c>
      <c r="G794" s="93"/>
      <c r="H794" s="93"/>
      <c r="I794" s="93"/>
      <c r="J794" s="93" t="s">
        <v>21</v>
      </c>
      <c r="K794" s="93">
        <v>17.96</v>
      </c>
      <c r="L794" s="93">
        <v>68.22</v>
      </c>
      <c r="M794" s="73">
        <v>52.87</v>
      </c>
      <c r="N794" s="138">
        <f t="shared" si="48"/>
        <v>0.95165999999999995</v>
      </c>
    </row>
    <row r="795" spans="1:14" ht="12" customHeight="1" x14ac:dyDescent="0.2">
      <c r="A795" s="93"/>
      <c r="B795" s="291"/>
      <c r="C795" s="357">
        <v>200</v>
      </c>
      <c r="D795" s="357">
        <v>200</v>
      </c>
      <c r="E795" s="93" t="s">
        <v>143</v>
      </c>
      <c r="F795" s="93">
        <v>110</v>
      </c>
      <c r="G795" s="93"/>
      <c r="H795" s="93"/>
      <c r="I795" s="93">
        <v>3.08</v>
      </c>
      <c r="J795" s="93">
        <v>3.52</v>
      </c>
      <c r="K795" s="93">
        <v>2.35</v>
      </c>
      <c r="L795" s="93">
        <v>63.8</v>
      </c>
      <c r="M795" s="73">
        <v>51.71</v>
      </c>
      <c r="N795" s="138">
        <f t="shared" si="48"/>
        <v>5.6881000000000004</v>
      </c>
    </row>
    <row r="796" spans="1:14" ht="12" customHeight="1" x14ac:dyDescent="0.2">
      <c r="A796" s="93"/>
      <c r="B796" s="291"/>
      <c r="C796" s="357"/>
      <c r="D796" s="357"/>
      <c r="E796" s="93"/>
      <c r="F796" s="93"/>
      <c r="G796" s="93"/>
      <c r="H796" s="93">
        <v>200</v>
      </c>
      <c r="I796" s="292">
        <v>3.98</v>
      </c>
      <c r="J796" s="292">
        <v>3.73</v>
      </c>
      <c r="K796" s="292">
        <v>20.310000000000002</v>
      </c>
      <c r="L796" s="292">
        <v>132.01999999999998</v>
      </c>
      <c r="M796" s="95"/>
      <c r="N796" s="139">
        <f>SUM(N794:N795)</f>
        <v>6.6397600000000008</v>
      </c>
    </row>
    <row r="797" spans="1:14" ht="12" customHeight="1" x14ac:dyDescent="0.2">
      <c r="A797" s="93" t="s">
        <v>29</v>
      </c>
      <c r="B797" s="474" t="s">
        <v>30</v>
      </c>
      <c r="C797" s="352">
        <v>70</v>
      </c>
      <c r="D797" s="352">
        <v>90</v>
      </c>
      <c r="E797" s="298" t="s">
        <v>31</v>
      </c>
      <c r="F797" s="298">
        <v>80</v>
      </c>
      <c r="G797" s="298">
        <v>80</v>
      </c>
      <c r="H797" s="297"/>
      <c r="I797" s="298">
        <v>6.96</v>
      </c>
      <c r="J797" s="298">
        <v>1.2</v>
      </c>
      <c r="K797" s="298">
        <v>32.96</v>
      </c>
      <c r="L797" s="298">
        <v>181</v>
      </c>
      <c r="M797" s="73">
        <v>55.61</v>
      </c>
      <c r="N797" s="138">
        <f t="shared" si="48"/>
        <v>4.4488000000000003</v>
      </c>
    </row>
    <row r="798" spans="1:14" x14ac:dyDescent="0.2">
      <c r="A798" s="93"/>
      <c r="B798" s="474"/>
      <c r="C798" s="352">
        <v>10</v>
      </c>
      <c r="D798" s="352">
        <v>10</v>
      </c>
      <c r="E798" s="298" t="s">
        <v>32</v>
      </c>
      <c r="F798" s="298">
        <v>10</v>
      </c>
      <c r="G798" s="298"/>
      <c r="H798" s="297"/>
      <c r="I798" s="298">
        <v>2.68</v>
      </c>
      <c r="J798" s="298">
        <v>2.57</v>
      </c>
      <c r="K798" s="298" t="s">
        <v>21</v>
      </c>
      <c r="L798" s="298">
        <v>33.79</v>
      </c>
      <c r="M798" s="73">
        <v>523.4</v>
      </c>
      <c r="N798" s="138">
        <f t="shared" si="48"/>
        <v>5.234</v>
      </c>
    </row>
    <row r="799" spans="1:14" x14ac:dyDescent="0.2">
      <c r="A799" s="93"/>
      <c r="B799" s="283"/>
      <c r="C799" s="352">
        <v>10</v>
      </c>
      <c r="D799" s="352">
        <v>10</v>
      </c>
      <c r="E799" s="298" t="s">
        <v>33</v>
      </c>
      <c r="F799" s="298">
        <v>10</v>
      </c>
      <c r="G799" s="298"/>
      <c r="H799" s="297"/>
      <c r="I799" s="298">
        <v>0.08</v>
      </c>
      <c r="J799" s="298">
        <v>7.25</v>
      </c>
      <c r="K799" s="298">
        <v>0.26</v>
      </c>
      <c r="L799" s="298">
        <v>66.099999999999994</v>
      </c>
      <c r="M799" s="73">
        <v>504.7</v>
      </c>
      <c r="N799" s="138">
        <f t="shared" si="48"/>
        <v>5.0469999999999997</v>
      </c>
    </row>
    <row r="800" spans="1:14" ht="22.5" x14ac:dyDescent="0.2">
      <c r="A800" s="93"/>
      <c r="B800" s="283"/>
      <c r="C800" s="352"/>
      <c r="D800" s="352"/>
      <c r="E800" s="298"/>
      <c r="F800" s="298"/>
      <c r="G800" s="298"/>
      <c r="H800" s="297" t="s">
        <v>35</v>
      </c>
      <c r="I800" s="78">
        <v>9.7200000000000006</v>
      </c>
      <c r="J800" s="78">
        <v>11.02</v>
      </c>
      <c r="K800" s="78">
        <v>33.22</v>
      </c>
      <c r="L800" s="78">
        <v>280.89</v>
      </c>
      <c r="M800" s="73"/>
      <c r="N800" s="139">
        <f>SUM(N797:N799)</f>
        <v>14.729800000000001</v>
      </c>
    </row>
    <row r="801" spans="1:14" x14ac:dyDescent="0.2">
      <c r="A801" s="93"/>
      <c r="B801" s="291" t="s">
        <v>144</v>
      </c>
      <c r="C801" s="357">
        <v>120</v>
      </c>
      <c r="D801" s="357">
        <v>120</v>
      </c>
      <c r="E801" s="93" t="s">
        <v>145</v>
      </c>
      <c r="F801" s="93">
        <v>120</v>
      </c>
      <c r="G801" s="93">
        <v>120</v>
      </c>
      <c r="H801" s="93">
        <v>120</v>
      </c>
      <c r="I801" s="292">
        <v>1.8</v>
      </c>
      <c r="J801" s="292">
        <v>8.4000000000000005E-2</v>
      </c>
      <c r="K801" s="292">
        <v>18.649999999999999</v>
      </c>
      <c r="L801" s="124">
        <v>74.760000000000005</v>
      </c>
      <c r="M801" s="73">
        <v>68.900000000000006</v>
      </c>
      <c r="N801" s="139">
        <f t="shared" si="48"/>
        <v>8.2680000000000007</v>
      </c>
    </row>
    <row r="802" spans="1:14" ht="12" customHeight="1" x14ac:dyDescent="0.2">
      <c r="A802" s="298" t="s">
        <v>38</v>
      </c>
      <c r="B802" s="452" t="s">
        <v>430</v>
      </c>
      <c r="C802" s="352">
        <v>200</v>
      </c>
      <c r="D802" s="352">
        <v>100</v>
      </c>
      <c r="E802" s="461" t="s">
        <v>430</v>
      </c>
      <c r="F802" s="298">
        <v>200</v>
      </c>
      <c r="G802" s="298">
        <v>200</v>
      </c>
      <c r="H802" s="297">
        <v>200</v>
      </c>
      <c r="I802" s="298"/>
      <c r="J802" s="298"/>
      <c r="K802" s="298">
        <v>19</v>
      </c>
      <c r="L802" s="298">
        <v>75</v>
      </c>
      <c r="M802" s="73">
        <v>65.86</v>
      </c>
      <c r="N802" s="139">
        <f t="shared" si="48"/>
        <v>13.172000000000001</v>
      </c>
    </row>
    <row r="803" spans="1:14" ht="12" customHeight="1" x14ac:dyDescent="0.2">
      <c r="A803" s="93"/>
      <c r="B803" s="293" t="s">
        <v>39</v>
      </c>
      <c r="C803" s="369"/>
      <c r="D803" s="369"/>
      <c r="E803" s="93"/>
      <c r="F803" s="93"/>
      <c r="G803" s="93"/>
      <c r="H803" s="93"/>
      <c r="I803" s="124">
        <v>31.858000000000001</v>
      </c>
      <c r="J803" s="124">
        <v>37.844000000000001</v>
      </c>
      <c r="K803" s="124">
        <v>115.581</v>
      </c>
      <c r="L803" s="124">
        <v>925.41</v>
      </c>
      <c r="M803" s="95"/>
      <c r="N803" s="139">
        <f>N792+N796+N800+N801+N802</f>
        <v>88.980930000000001</v>
      </c>
    </row>
    <row r="804" spans="1:14" ht="12" customHeight="1" x14ac:dyDescent="0.2">
      <c r="A804" s="494" t="s">
        <v>269</v>
      </c>
      <c r="B804" s="495"/>
      <c r="C804" s="369"/>
      <c r="D804" s="369"/>
      <c r="E804" s="93"/>
      <c r="F804" s="93"/>
      <c r="G804" s="93"/>
      <c r="H804" s="93"/>
      <c r="I804" s="93"/>
      <c r="J804" s="93"/>
      <c r="K804" s="93"/>
      <c r="L804" s="93"/>
      <c r="M804" s="73"/>
      <c r="N804" s="138"/>
    </row>
    <row r="805" spans="1:14" ht="12" customHeight="1" x14ac:dyDescent="0.2">
      <c r="A805" s="93" t="s">
        <v>270</v>
      </c>
      <c r="B805" s="479" t="s">
        <v>146</v>
      </c>
      <c r="C805" s="357">
        <v>80</v>
      </c>
      <c r="D805" s="357">
        <v>120</v>
      </c>
      <c r="E805" s="93" t="s">
        <v>147</v>
      </c>
      <c r="F805" s="93">
        <v>99.8</v>
      </c>
      <c r="G805" s="93">
        <v>74.84</v>
      </c>
      <c r="H805" s="93"/>
      <c r="I805" s="103">
        <v>1.49</v>
      </c>
      <c r="J805" s="110">
        <v>0.08</v>
      </c>
      <c r="K805" s="93">
        <v>7.64</v>
      </c>
      <c r="L805" s="93">
        <v>33.53</v>
      </c>
      <c r="M805" s="73">
        <v>38.06</v>
      </c>
      <c r="N805" s="138">
        <f t="shared" si="48"/>
        <v>3.7983880000000001</v>
      </c>
    </row>
    <row r="806" spans="1:14" x14ac:dyDescent="0.2">
      <c r="A806" s="93"/>
      <c r="B806" s="479"/>
      <c r="C806" s="357"/>
      <c r="D806" s="357"/>
      <c r="E806" s="93" t="s">
        <v>45</v>
      </c>
      <c r="F806" s="93">
        <v>40</v>
      </c>
      <c r="G806" s="93">
        <v>36</v>
      </c>
      <c r="H806" s="93"/>
      <c r="I806" s="93">
        <v>0.16</v>
      </c>
      <c r="J806" s="93">
        <v>4</v>
      </c>
      <c r="K806" s="93">
        <v>4.0999999999999996</v>
      </c>
      <c r="L806" s="93">
        <v>15.84</v>
      </c>
      <c r="M806" s="73">
        <v>83.14</v>
      </c>
      <c r="N806" s="138">
        <f t="shared" si="48"/>
        <v>3.3256000000000001</v>
      </c>
    </row>
    <row r="807" spans="1:14" x14ac:dyDescent="0.2">
      <c r="A807" s="93"/>
      <c r="B807" s="291"/>
      <c r="C807" s="357"/>
      <c r="D807" s="357"/>
      <c r="E807" s="93" t="s">
        <v>20</v>
      </c>
      <c r="F807" s="93">
        <v>5</v>
      </c>
      <c r="G807" s="93">
        <v>5</v>
      </c>
      <c r="H807" s="93"/>
      <c r="I807" s="93"/>
      <c r="J807" s="93" t="s">
        <v>21</v>
      </c>
      <c r="K807" s="93">
        <v>4.99</v>
      </c>
      <c r="L807" s="93">
        <v>18.95</v>
      </c>
      <c r="M807" s="73">
        <v>52.87</v>
      </c>
      <c r="N807" s="138">
        <f t="shared" si="48"/>
        <v>0.26434999999999997</v>
      </c>
    </row>
    <row r="808" spans="1:14" ht="22.5" x14ac:dyDescent="0.2">
      <c r="A808" s="93"/>
      <c r="B808" s="291"/>
      <c r="C808" s="357"/>
      <c r="D808" s="357"/>
      <c r="E808" s="93" t="s">
        <v>51</v>
      </c>
      <c r="F808" s="93">
        <v>5</v>
      </c>
      <c r="G808" s="93">
        <v>5</v>
      </c>
      <c r="H808" s="93"/>
      <c r="I808" s="93">
        <v>0.04</v>
      </c>
      <c r="J808" s="93">
        <v>3.63</v>
      </c>
      <c r="K808" s="93">
        <v>13.2</v>
      </c>
      <c r="L808" s="93">
        <v>33.049999999999997</v>
      </c>
      <c r="M808" s="73">
        <v>118.3</v>
      </c>
      <c r="N808" s="138">
        <f t="shared" si="48"/>
        <v>0.59150000000000003</v>
      </c>
    </row>
    <row r="809" spans="1:14" ht="12" customHeight="1" x14ac:dyDescent="0.2">
      <c r="A809" s="93"/>
      <c r="B809" s="291"/>
      <c r="C809" s="357"/>
      <c r="D809" s="357"/>
      <c r="E809" s="93"/>
      <c r="F809" s="93"/>
      <c r="G809" s="93"/>
      <c r="H809" s="93">
        <v>100</v>
      </c>
      <c r="I809" s="120">
        <v>1.69</v>
      </c>
      <c r="J809" s="120">
        <v>7.71</v>
      </c>
      <c r="K809" s="120">
        <v>29.929999999999996</v>
      </c>
      <c r="L809" s="120">
        <v>101.37</v>
      </c>
      <c r="M809" s="95"/>
      <c r="N809" s="139">
        <f>SUM(N805:N808)</f>
        <v>7.9798380000000009</v>
      </c>
    </row>
    <row r="810" spans="1:14" ht="22.5" x14ac:dyDescent="0.2">
      <c r="A810" s="93" t="s">
        <v>271</v>
      </c>
      <c r="B810" s="479" t="s">
        <v>272</v>
      </c>
      <c r="C810" s="439" t="s">
        <v>57</v>
      </c>
      <c r="D810" s="439" t="s">
        <v>57</v>
      </c>
      <c r="E810" s="93" t="s">
        <v>196</v>
      </c>
      <c r="F810" s="93">
        <v>40</v>
      </c>
      <c r="G810" s="93">
        <v>40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/>
      <c r="N810" s="138">
        <f t="shared" si="48"/>
        <v>0</v>
      </c>
    </row>
    <row r="811" spans="1:14" x14ac:dyDescent="0.2">
      <c r="A811" s="93"/>
      <c r="B811" s="479"/>
      <c r="C811" s="357"/>
      <c r="D811" s="357"/>
      <c r="E811" s="93" t="s">
        <v>52</v>
      </c>
      <c r="F811" s="93">
        <v>12</v>
      </c>
      <c r="G811" s="93">
        <v>10</v>
      </c>
      <c r="H811" s="93"/>
      <c r="I811" s="93">
        <v>0.13</v>
      </c>
      <c r="J811" s="93" t="s">
        <v>21</v>
      </c>
      <c r="K811" s="93">
        <v>0.91</v>
      </c>
      <c r="L811" s="93">
        <v>4.0999999999999996</v>
      </c>
      <c r="M811" s="73">
        <v>27.74</v>
      </c>
      <c r="N811" s="138">
        <f t="shared" si="48"/>
        <v>0.33288000000000001</v>
      </c>
    </row>
    <row r="812" spans="1:14" ht="22.5" x14ac:dyDescent="0.2">
      <c r="A812" s="93"/>
      <c r="B812" s="291"/>
      <c r="C812" s="357"/>
      <c r="D812" s="357"/>
      <c r="E812" s="93" t="s">
        <v>23</v>
      </c>
      <c r="F812" s="93">
        <v>5</v>
      </c>
      <c r="G812" s="93">
        <v>5</v>
      </c>
      <c r="H812" s="93"/>
      <c r="I812" s="93">
        <v>0.04</v>
      </c>
      <c r="J812" s="93">
        <v>3.63</v>
      </c>
      <c r="K812" s="93">
        <v>0.13</v>
      </c>
      <c r="L812" s="93">
        <v>33.049999999999997</v>
      </c>
      <c r="M812" s="73">
        <v>504.7</v>
      </c>
      <c r="N812" s="138">
        <f t="shared" si="48"/>
        <v>2.5234999999999999</v>
      </c>
    </row>
    <row r="813" spans="1:14" x14ac:dyDescent="0.2">
      <c r="A813" s="93"/>
      <c r="B813" s="291"/>
      <c r="C813" s="357"/>
      <c r="D813" s="357"/>
      <c r="E813" s="93" t="s">
        <v>43</v>
      </c>
      <c r="F813" s="93">
        <v>12.5</v>
      </c>
      <c r="G813" s="93">
        <v>10</v>
      </c>
      <c r="H813" s="93"/>
      <c r="I813" s="93">
        <v>0.13</v>
      </c>
      <c r="J813" s="93">
        <v>0.01</v>
      </c>
      <c r="K813" s="93">
        <v>0.71</v>
      </c>
      <c r="L813" s="93">
        <v>3.3</v>
      </c>
      <c r="M813" s="73">
        <v>36.67</v>
      </c>
      <c r="N813" s="138">
        <f t="shared" si="48"/>
        <v>0.45837499999999998</v>
      </c>
    </row>
    <row r="814" spans="1:14" x14ac:dyDescent="0.2">
      <c r="A814" s="93"/>
      <c r="B814" s="291"/>
      <c r="C814" s="357"/>
      <c r="D814" s="357"/>
      <c r="E814" s="93" t="s">
        <v>54</v>
      </c>
      <c r="F814" s="93">
        <v>237</v>
      </c>
      <c r="G814" s="93">
        <v>237</v>
      </c>
      <c r="H814" s="93"/>
      <c r="I814" s="93">
        <v>1.95</v>
      </c>
      <c r="J814" s="93">
        <v>4.9000000000000004</v>
      </c>
      <c r="K814" s="93">
        <v>2.91</v>
      </c>
      <c r="L814" s="93">
        <v>8.82</v>
      </c>
      <c r="M814" s="73"/>
      <c r="N814" s="138">
        <f t="shared" si="48"/>
        <v>0</v>
      </c>
    </row>
    <row r="815" spans="1:14" x14ac:dyDescent="0.2">
      <c r="A815" s="93"/>
      <c r="B815" s="291"/>
      <c r="C815" s="357"/>
      <c r="D815" s="357"/>
      <c r="E815" s="117" t="s">
        <v>55</v>
      </c>
      <c r="F815" s="117">
        <v>54</v>
      </c>
      <c r="G815" s="117">
        <v>40</v>
      </c>
      <c r="H815" s="93"/>
      <c r="I815" s="117">
        <v>9.67</v>
      </c>
      <c r="J815" s="117">
        <v>6.48</v>
      </c>
      <c r="K815" s="117" t="s">
        <v>21</v>
      </c>
      <c r="L815" s="117">
        <v>88.29</v>
      </c>
      <c r="M815" s="73">
        <v>323.91000000000003</v>
      </c>
      <c r="N815" s="138">
        <f t="shared" si="48"/>
        <v>17.491140000000001</v>
      </c>
    </row>
    <row r="816" spans="1:14" ht="22.5" x14ac:dyDescent="0.2">
      <c r="A816" s="93"/>
      <c r="B816" s="291"/>
      <c r="C816" s="357"/>
      <c r="D816" s="357"/>
      <c r="E816" s="93"/>
      <c r="F816" s="93"/>
      <c r="G816" s="93"/>
      <c r="H816" s="93" t="s">
        <v>57</v>
      </c>
      <c r="I816" s="292">
        <v>12.55</v>
      </c>
      <c r="J816" s="292">
        <v>15.59</v>
      </c>
      <c r="K816" s="292">
        <v>4.6900000000000004</v>
      </c>
      <c r="L816" s="292">
        <v>145.41</v>
      </c>
      <c r="M816" s="95"/>
      <c r="N816" s="139">
        <f>SUM(N810:N815)</f>
        <v>20.805895</v>
      </c>
    </row>
    <row r="817" spans="1:14" x14ac:dyDescent="0.2">
      <c r="A817" s="93"/>
      <c r="B817" s="480" t="s">
        <v>175</v>
      </c>
      <c r="C817" s="358"/>
      <c r="D817" s="358"/>
      <c r="E817" s="93" t="s">
        <v>60</v>
      </c>
      <c r="F817" s="93">
        <v>52</v>
      </c>
      <c r="G817" s="93">
        <v>38</v>
      </c>
      <c r="H817" s="93"/>
      <c r="I817" s="93">
        <v>10.23</v>
      </c>
      <c r="J817" s="93">
        <v>6.6</v>
      </c>
      <c r="K817" s="93">
        <v>0.23</v>
      </c>
      <c r="L817" s="93">
        <v>89.9</v>
      </c>
      <c r="M817" s="73">
        <v>323.91000000000003</v>
      </c>
      <c r="N817" s="138">
        <f t="shared" si="48"/>
        <v>16.843319999999999</v>
      </c>
    </row>
    <row r="818" spans="1:14" ht="22.5" x14ac:dyDescent="0.2">
      <c r="A818" s="93" t="s">
        <v>273</v>
      </c>
      <c r="B818" s="481"/>
      <c r="C818" s="359">
        <v>80</v>
      </c>
      <c r="D818" s="359">
        <v>100</v>
      </c>
      <c r="E818" s="93" t="s">
        <v>71</v>
      </c>
      <c r="F818" s="93">
        <v>8</v>
      </c>
      <c r="G818" s="93">
        <v>8</v>
      </c>
      <c r="H818" s="93"/>
      <c r="I818" s="93">
        <v>0.69</v>
      </c>
      <c r="J818" s="93">
        <v>0.12</v>
      </c>
      <c r="K818" s="93">
        <v>13.09</v>
      </c>
      <c r="L818" s="93">
        <v>16.72</v>
      </c>
      <c r="M818" s="73">
        <v>55.61</v>
      </c>
      <c r="N818" s="138">
        <f t="shared" si="48"/>
        <v>0.44488</v>
      </c>
    </row>
    <row r="819" spans="1:14" x14ac:dyDescent="0.2">
      <c r="A819" s="93"/>
      <c r="B819" s="291"/>
      <c r="C819" s="357"/>
      <c r="D819" s="357"/>
      <c r="E819" s="93" t="s">
        <v>274</v>
      </c>
      <c r="F819" s="93">
        <v>11</v>
      </c>
      <c r="G819" s="93">
        <v>11</v>
      </c>
      <c r="H819" s="93"/>
      <c r="I819" s="93">
        <v>0.31</v>
      </c>
      <c r="J819" s="93">
        <v>0.35</v>
      </c>
      <c r="K819" s="93">
        <v>0.51</v>
      </c>
      <c r="L819" s="93">
        <v>6.38</v>
      </c>
      <c r="M819" s="73">
        <v>51.71</v>
      </c>
      <c r="N819" s="138">
        <f t="shared" si="48"/>
        <v>0.56881000000000004</v>
      </c>
    </row>
    <row r="820" spans="1:14" x14ac:dyDescent="0.2">
      <c r="A820" s="93"/>
      <c r="B820" s="291"/>
      <c r="C820" s="357"/>
      <c r="D820" s="357"/>
      <c r="E820" s="93" t="s">
        <v>52</v>
      </c>
      <c r="F820" s="93">
        <v>31</v>
      </c>
      <c r="G820" s="93">
        <v>26</v>
      </c>
      <c r="H820" s="93"/>
      <c r="I820" s="93">
        <v>0.36</v>
      </c>
      <c r="J820" s="93" t="s">
        <v>21</v>
      </c>
      <c r="K820" s="93">
        <v>2.54</v>
      </c>
      <c r="L820" s="93">
        <v>10.68</v>
      </c>
      <c r="M820" s="73">
        <v>27.74</v>
      </c>
      <c r="N820" s="138">
        <f t="shared" si="48"/>
        <v>0.85993999999999993</v>
      </c>
    </row>
    <row r="821" spans="1:14" ht="22.5" x14ac:dyDescent="0.2">
      <c r="A821" s="93"/>
      <c r="B821" s="291"/>
      <c r="C821" s="357"/>
      <c r="D821" s="357"/>
      <c r="E821" s="93" t="s">
        <v>51</v>
      </c>
      <c r="F821" s="93">
        <v>4</v>
      </c>
      <c r="G821" s="93">
        <v>4</v>
      </c>
      <c r="H821" s="93"/>
      <c r="I821" s="93"/>
      <c r="J821" s="93">
        <v>3.99</v>
      </c>
      <c r="K821" s="93" t="s">
        <v>21</v>
      </c>
      <c r="L821" s="93">
        <v>35.96</v>
      </c>
      <c r="M821" s="73">
        <v>118.3</v>
      </c>
      <c r="N821" s="138">
        <f t="shared" si="48"/>
        <v>0.47320000000000001</v>
      </c>
    </row>
    <row r="822" spans="1:14" x14ac:dyDescent="0.2">
      <c r="A822" s="93"/>
      <c r="B822" s="291"/>
      <c r="C822" s="357"/>
      <c r="D822" s="357"/>
      <c r="E822" s="93" t="s">
        <v>91</v>
      </c>
      <c r="F822" s="93">
        <v>5</v>
      </c>
      <c r="G822" s="93">
        <v>5</v>
      </c>
      <c r="H822" s="93"/>
      <c r="I822" s="93">
        <v>0.63</v>
      </c>
      <c r="J822" s="93">
        <v>0.56999999999999995</v>
      </c>
      <c r="K822" s="93">
        <v>0.03</v>
      </c>
      <c r="L822" s="93">
        <v>7.85</v>
      </c>
      <c r="M822" s="73">
        <v>220.75</v>
      </c>
      <c r="N822" s="138">
        <f t="shared" si="48"/>
        <v>1.10375</v>
      </c>
    </row>
    <row r="823" spans="1:14" x14ac:dyDescent="0.2">
      <c r="A823" s="93"/>
      <c r="B823" s="291"/>
      <c r="C823" s="357"/>
      <c r="D823" s="357"/>
      <c r="E823" s="93" t="s">
        <v>93</v>
      </c>
      <c r="F823" s="117">
        <v>6</v>
      </c>
      <c r="G823" s="117">
        <v>6</v>
      </c>
      <c r="H823" s="93"/>
      <c r="I823" s="93">
        <v>0.61</v>
      </c>
      <c r="J823" s="93">
        <v>0.06</v>
      </c>
      <c r="K823" s="93">
        <v>4.0999999999999996</v>
      </c>
      <c r="L823" s="93">
        <v>20.04</v>
      </c>
      <c r="M823" s="73"/>
      <c r="N823" s="138">
        <f t="shared" si="48"/>
        <v>0</v>
      </c>
    </row>
    <row r="824" spans="1:14" x14ac:dyDescent="0.2">
      <c r="A824" s="93"/>
      <c r="B824" s="291"/>
      <c r="C824" s="357"/>
      <c r="D824" s="357"/>
      <c r="E824" s="93" t="s">
        <v>95</v>
      </c>
      <c r="F824" s="93"/>
      <c r="G824" s="93">
        <v>82</v>
      </c>
      <c r="H824" s="93"/>
      <c r="I824" s="93"/>
      <c r="J824" s="93"/>
      <c r="K824" s="93"/>
      <c r="L824" s="93"/>
      <c r="M824" s="73"/>
      <c r="N824" s="138">
        <f t="shared" si="48"/>
        <v>0</v>
      </c>
    </row>
    <row r="825" spans="1:14" ht="22.5" x14ac:dyDescent="0.2">
      <c r="A825" s="93"/>
      <c r="B825" s="291"/>
      <c r="C825" s="357"/>
      <c r="D825" s="357"/>
      <c r="E825" s="93" t="s">
        <v>51</v>
      </c>
      <c r="F825" s="93">
        <v>4</v>
      </c>
      <c r="G825" s="93">
        <v>4</v>
      </c>
      <c r="H825" s="93"/>
      <c r="I825" s="93"/>
      <c r="J825" s="93">
        <v>3.99</v>
      </c>
      <c r="K825" s="93" t="s">
        <v>21</v>
      </c>
      <c r="L825" s="103">
        <v>35.96</v>
      </c>
      <c r="M825" s="73">
        <v>118.3</v>
      </c>
      <c r="N825" s="138">
        <f t="shared" si="48"/>
        <v>0.47320000000000001</v>
      </c>
    </row>
    <row r="826" spans="1:14" ht="12" customHeight="1" x14ac:dyDescent="0.2">
      <c r="A826" s="93"/>
      <c r="B826" s="291"/>
      <c r="C826" s="357"/>
      <c r="D826" s="357"/>
      <c r="E826" s="93"/>
      <c r="F826" s="93"/>
      <c r="G826" s="93"/>
      <c r="H826" s="93"/>
      <c r="I826" s="292">
        <v>12.83</v>
      </c>
      <c r="J826" s="292">
        <v>15.68</v>
      </c>
      <c r="K826" s="292">
        <v>20.5</v>
      </c>
      <c r="L826" s="292">
        <v>223.49</v>
      </c>
      <c r="M826" s="95"/>
      <c r="N826" s="139">
        <f>SUM(N817:N825)</f>
        <v>20.767099999999996</v>
      </c>
    </row>
    <row r="827" spans="1:14" ht="12" customHeight="1" x14ac:dyDescent="0.2">
      <c r="A827" s="93" t="s">
        <v>261</v>
      </c>
      <c r="B827" s="482" t="s">
        <v>262</v>
      </c>
      <c r="C827" s="360"/>
      <c r="D827" s="360"/>
      <c r="E827" s="93" t="s">
        <v>263</v>
      </c>
      <c r="F827" s="93">
        <v>47.6</v>
      </c>
      <c r="G827" s="93">
        <v>47.6</v>
      </c>
      <c r="H827" s="93"/>
      <c r="I827" s="93">
        <v>5.99</v>
      </c>
      <c r="J827" s="93">
        <v>1.55</v>
      </c>
      <c r="K827" s="93">
        <v>29.76</v>
      </c>
      <c r="L827" s="93">
        <v>157.9</v>
      </c>
      <c r="M827" s="73">
        <v>73.88</v>
      </c>
      <c r="N827" s="138">
        <f t="shared" ref="N827:N829" si="49">F827*M827/1000</f>
        <v>3.5166880000000003</v>
      </c>
    </row>
    <row r="828" spans="1:14" ht="22.5" x14ac:dyDescent="0.2">
      <c r="A828" s="93"/>
      <c r="B828" s="483"/>
      <c r="C828" s="361">
        <v>130</v>
      </c>
      <c r="D828" s="361">
        <v>180</v>
      </c>
      <c r="E828" s="93" t="s">
        <v>23</v>
      </c>
      <c r="F828" s="93">
        <v>4.5</v>
      </c>
      <c r="G828" s="93">
        <v>4.5</v>
      </c>
      <c r="H828" s="93"/>
      <c r="I828" s="93">
        <v>0.04</v>
      </c>
      <c r="J828" s="93">
        <v>3.6</v>
      </c>
      <c r="K828" s="93">
        <v>0.13</v>
      </c>
      <c r="L828" s="93">
        <v>33.049999999999997</v>
      </c>
      <c r="M828" s="73">
        <v>504.7</v>
      </c>
      <c r="N828" s="138">
        <f t="shared" si="49"/>
        <v>2.27115</v>
      </c>
    </row>
    <row r="829" spans="1:14" x14ac:dyDescent="0.2">
      <c r="A829" s="93"/>
      <c r="B829" s="291"/>
      <c r="C829" s="357"/>
      <c r="D829" s="357"/>
      <c r="E829" s="93" t="s">
        <v>22</v>
      </c>
      <c r="F829" s="93">
        <v>2</v>
      </c>
      <c r="G829" s="93">
        <v>2</v>
      </c>
      <c r="H829" s="93"/>
      <c r="I829" s="93" t="s">
        <v>21</v>
      </c>
      <c r="J829" s="93" t="s">
        <v>21</v>
      </c>
      <c r="K829" s="93" t="s">
        <v>21</v>
      </c>
      <c r="L829" s="93" t="s">
        <v>21</v>
      </c>
      <c r="M829" s="73"/>
      <c r="N829" s="138">
        <f t="shared" si="49"/>
        <v>0</v>
      </c>
    </row>
    <row r="830" spans="1:14" x14ac:dyDescent="0.2">
      <c r="A830" s="93"/>
      <c r="B830" s="291"/>
      <c r="C830" s="357"/>
      <c r="D830" s="357"/>
      <c r="E830" s="93"/>
      <c r="F830" s="93"/>
      <c r="G830" s="93"/>
      <c r="H830" s="93">
        <v>150</v>
      </c>
      <c r="I830" s="120">
        <v>6.03</v>
      </c>
      <c r="J830" s="120">
        <v>5.15</v>
      </c>
      <c r="K830" s="120">
        <v>29.89</v>
      </c>
      <c r="L830" s="120">
        <v>190.95</v>
      </c>
      <c r="M830" s="95"/>
      <c r="N830" s="139">
        <f>SUM(N827:N829)</f>
        <v>5.7878380000000007</v>
      </c>
    </row>
    <row r="831" spans="1:14" ht="12" customHeight="1" x14ac:dyDescent="0.2">
      <c r="A831" s="298" t="s">
        <v>180</v>
      </c>
      <c r="B831" s="484" t="s">
        <v>181</v>
      </c>
      <c r="C831" s="362"/>
      <c r="D831" s="362"/>
      <c r="E831" s="298" t="s">
        <v>45</v>
      </c>
      <c r="F831" s="298">
        <v>25</v>
      </c>
      <c r="G831" s="298">
        <v>22</v>
      </c>
      <c r="H831" s="297"/>
      <c r="I831" s="298">
        <v>0.1</v>
      </c>
      <c r="J831" s="298">
        <v>0.09</v>
      </c>
      <c r="K831" s="298">
        <v>2.2000000000000002</v>
      </c>
      <c r="L831" s="298">
        <v>9.9</v>
      </c>
      <c r="M831" s="73">
        <v>83.14</v>
      </c>
      <c r="N831" s="138">
        <f t="shared" si="48"/>
        <v>2.0785</v>
      </c>
    </row>
    <row r="832" spans="1:14" ht="12" customHeight="1" x14ac:dyDescent="0.2">
      <c r="A832" s="298"/>
      <c r="B832" s="485"/>
      <c r="C832" s="363">
        <v>200</v>
      </c>
      <c r="D832" s="363">
        <v>200</v>
      </c>
      <c r="E832" s="298" t="s">
        <v>20</v>
      </c>
      <c r="F832" s="298">
        <v>20</v>
      </c>
      <c r="G832" s="298">
        <v>20</v>
      </c>
      <c r="H832" s="297"/>
      <c r="I832" s="298"/>
      <c r="J832" s="298"/>
      <c r="K832" s="298">
        <v>19.96</v>
      </c>
      <c r="L832" s="298">
        <v>75.8</v>
      </c>
      <c r="M832" s="73">
        <v>52.87</v>
      </c>
      <c r="N832" s="138">
        <f t="shared" si="48"/>
        <v>1.0573999999999999</v>
      </c>
    </row>
    <row r="833" spans="1:14" x14ac:dyDescent="0.2">
      <c r="A833" s="298"/>
      <c r="B833" s="283"/>
      <c r="C833" s="352"/>
      <c r="D833" s="352"/>
      <c r="E833" s="298"/>
      <c r="F833" s="298"/>
      <c r="G833" s="298"/>
      <c r="H833" s="297">
        <v>200</v>
      </c>
      <c r="I833" s="78">
        <v>0.1</v>
      </c>
      <c r="J833" s="78">
        <v>0.09</v>
      </c>
      <c r="K833" s="78">
        <v>22.16</v>
      </c>
      <c r="L833" s="78">
        <v>85.7</v>
      </c>
      <c r="M833" s="73"/>
      <c r="N833" s="139">
        <f>SUM(N831:N832)</f>
        <v>3.1358999999999999</v>
      </c>
    </row>
    <row r="834" spans="1:14" ht="22.5" x14ac:dyDescent="0.2">
      <c r="A834" s="93"/>
      <c r="B834" s="484" t="s">
        <v>71</v>
      </c>
      <c r="C834" s="437" t="s">
        <v>373</v>
      </c>
      <c r="D834" s="437" t="s">
        <v>374</v>
      </c>
      <c r="E834" s="84" t="s">
        <v>72</v>
      </c>
      <c r="F834" s="84">
        <v>40</v>
      </c>
      <c r="G834" s="84">
        <v>40</v>
      </c>
      <c r="H834" s="85">
        <v>40</v>
      </c>
      <c r="I834" s="298">
        <v>3.48</v>
      </c>
      <c r="J834" s="298">
        <v>0.6</v>
      </c>
      <c r="K834" s="298">
        <v>16</v>
      </c>
      <c r="L834" s="298">
        <v>83.6</v>
      </c>
      <c r="M834" s="73">
        <v>55.61</v>
      </c>
      <c r="N834" s="138">
        <f t="shared" si="48"/>
        <v>2.2244000000000002</v>
      </c>
    </row>
    <row r="835" spans="1:14" x14ac:dyDescent="0.2">
      <c r="A835" s="93"/>
      <c r="B835" s="485"/>
      <c r="C835" s="363"/>
      <c r="D835" s="363"/>
      <c r="E835" s="298" t="s">
        <v>73</v>
      </c>
      <c r="F835" s="298">
        <v>80</v>
      </c>
      <c r="G835" s="298">
        <v>80</v>
      </c>
      <c r="H835" s="297">
        <v>80</v>
      </c>
      <c r="I835" s="298">
        <v>5.28</v>
      </c>
      <c r="J835" s="298">
        <v>0.96</v>
      </c>
      <c r="K835" s="298">
        <v>28.24</v>
      </c>
      <c r="L835" s="298">
        <v>144.80000000000001</v>
      </c>
      <c r="M835" s="73">
        <v>46.28</v>
      </c>
      <c r="N835" s="138">
        <f t="shared" si="48"/>
        <v>3.7023999999999999</v>
      </c>
    </row>
    <row r="836" spans="1:14" x14ac:dyDescent="0.2">
      <c r="A836" s="93"/>
      <c r="B836" s="283"/>
      <c r="C836" s="352"/>
      <c r="D836" s="352"/>
      <c r="E836" s="298"/>
      <c r="F836" s="298"/>
      <c r="G836" s="298"/>
      <c r="H836" s="297"/>
      <c r="I836" s="78">
        <v>8.76</v>
      </c>
      <c r="J836" s="78">
        <v>1.56</v>
      </c>
      <c r="K836" s="78">
        <v>44.239999999999995</v>
      </c>
      <c r="L836" s="78">
        <v>228.4</v>
      </c>
      <c r="M836" s="73"/>
      <c r="N836" s="139">
        <f>SUM(N834:N835)</f>
        <v>5.9268000000000001</v>
      </c>
    </row>
    <row r="837" spans="1:14" ht="12" customHeight="1" x14ac:dyDescent="0.2">
      <c r="A837" s="482" t="s">
        <v>275</v>
      </c>
      <c r="B837" s="480" t="s">
        <v>276</v>
      </c>
      <c r="C837" s="358"/>
      <c r="D837" s="358"/>
      <c r="E837" s="93" t="s">
        <v>64</v>
      </c>
      <c r="F837" s="93">
        <v>31</v>
      </c>
      <c r="G837" s="93">
        <v>31</v>
      </c>
      <c r="H837" s="93">
        <v>100</v>
      </c>
      <c r="I837" s="93">
        <v>3.22</v>
      </c>
      <c r="J837" s="93">
        <v>0.34</v>
      </c>
      <c r="K837" s="93">
        <v>21.91</v>
      </c>
      <c r="L837" s="93">
        <v>104.5</v>
      </c>
      <c r="M837" s="73">
        <v>31.32</v>
      </c>
      <c r="N837" s="138">
        <f t="shared" si="48"/>
        <v>0.97092000000000001</v>
      </c>
    </row>
    <row r="838" spans="1:14" x14ac:dyDescent="0.2">
      <c r="A838" s="493"/>
      <c r="B838" s="481"/>
      <c r="C838" s="359">
        <v>100</v>
      </c>
      <c r="D838" s="359">
        <v>100</v>
      </c>
      <c r="E838" s="93" t="s">
        <v>128</v>
      </c>
      <c r="F838" s="93">
        <v>1</v>
      </c>
      <c r="G838" s="93">
        <v>10</v>
      </c>
      <c r="H838" s="93"/>
      <c r="I838" s="93">
        <v>1.04</v>
      </c>
      <c r="J838" s="93">
        <v>0.11</v>
      </c>
      <c r="K838" s="93">
        <v>6.91</v>
      </c>
      <c r="L838" s="93">
        <v>33.700000000000003</v>
      </c>
      <c r="M838" s="73">
        <v>31.32</v>
      </c>
      <c r="N838" s="138">
        <f t="shared" si="48"/>
        <v>3.1320000000000001E-2</v>
      </c>
    </row>
    <row r="839" spans="1:14" ht="12" customHeight="1" x14ac:dyDescent="0.2">
      <c r="A839" s="493"/>
      <c r="B839" s="291"/>
      <c r="C839" s="357"/>
      <c r="D839" s="357"/>
      <c r="E839" s="93" t="s">
        <v>91</v>
      </c>
      <c r="F839" s="93">
        <v>0.6</v>
      </c>
      <c r="G839" s="93">
        <v>2.6</v>
      </c>
      <c r="H839" s="93"/>
      <c r="I839" s="93">
        <v>3.3</v>
      </c>
      <c r="J839" s="93">
        <v>2.99</v>
      </c>
      <c r="K839" s="93">
        <v>0.18</v>
      </c>
      <c r="L839" s="93">
        <v>40.82</v>
      </c>
      <c r="M839" s="73">
        <v>220.75</v>
      </c>
      <c r="N839" s="138">
        <f t="shared" si="48"/>
        <v>0.13244999999999998</v>
      </c>
    </row>
    <row r="840" spans="1:14" ht="22.5" x14ac:dyDescent="0.2">
      <c r="A840" s="295"/>
      <c r="B840" s="291"/>
      <c r="C840" s="357"/>
      <c r="D840" s="357"/>
      <c r="E840" s="93" t="s">
        <v>23</v>
      </c>
      <c r="F840" s="93">
        <v>31</v>
      </c>
      <c r="G840" s="93">
        <v>3.1</v>
      </c>
      <c r="H840" s="93"/>
      <c r="I840" s="93">
        <v>0.248</v>
      </c>
      <c r="J840" s="93">
        <v>22.5</v>
      </c>
      <c r="K840" s="93">
        <v>0.81</v>
      </c>
      <c r="L840" s="93">
        <v>204.91</v>
      </c>
      <c r="M840" s="73">
        <v>504.6</v>
      </c>
      <c r="N840" s="138">
        <f t="shared" si="48"/>
        <v>15.6426</v>
      </c>
    </row>
    <row r="841" spans="1:14" x14ac:dyDescent="0.2">
      <c r="A841" s="295"/>
      <c r="B841" s="291"/>
      <c r="C841" s="357"/>
      <c r="D841" s="357"/>
      <c r="E841" s="93" t="s">
        <v>20</v>
      </c>
      <c r="F841" s="93">
        <v>10</v>
      </c>
      <c r="G841" s="93">
        <v>10</v>
      </c>
      <c r="H841" s="93"/>
      <c r="I841" s="93" t="s">
        <v>21</v>
      </c>
      <c r="J841" s="93" t="s">
        <v>21</v>
      </c>
      <c r="K841" s="93">
        <v>9.98</v>
      </c>
      <c r="L841" s="93">
        <v>37.9</v>
      </c>
      <c r="M841" s="73">
        <v>52.87</v>
      </c>
      <c r="N841" s="138">
        <f t="shared" si="48"/>
        <v>0.52869999999999995</v>
      </c>
    </row>
    <row r="842" spans="1:14" x14ac:dyDescent="0.2">
      <c r="A842" s="296"/>
      <c r="B842" s="291"/>
      <c r="C842" s="357"/>
      <c r="D842" s="357"/>
      <c r="E842" s="93" t="s">
        <v>127</v>
      </c>
      <c r="F842" s="93">
        <v>1.2</v>
      </c>
      <c r="G842" s="93">
        <v>12</v>
      </c>
      <c r="H842" s="93"/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>
        <f t="shared" si="48"/>
        <v>0</v>
      </c>
    </row>
    <row r="843" spans="1:14" x14ac:dyDescent="0.2">
      <c r="A843" s="93"/>
      <c r="B843" s="291"/>
      <c r="C843" s="357"/>
      <c r="D843" s="357"/>
      <c r="E843" s="93" t="s">
        <v>143</v>
      </c>
      <c r="F843" s="93">
        <v>125</v>
      </c>
      <c r="G843" s="93">
        <v>125</v>
      </c>
      <c r="H843" s="93"/>
      <c r="I843" s="93">
        <v>3.35</v>
      </c>
      <c r="J843" s="103">
        <v>3.13</v>
      </c>
      <c r="K843" s="93">
        <v>5.91</v>
      </c>
      <c r="L843" s="93">
        <v>50.65</v>
      </c>
      <c r="M843" s="73">
        <v>51.71</v>
      </c>
      <c r="N843" s="138">
        <f t="shared" si="48"/>
        <v>6.4637500000000001</v>
      </c>
    </row>
    <row r="844" spans="1:14" x14ac:dyDescent="0.2">
      <c r="A844" s="93"/>
      <c r="B844" s="291"/>
      <c r="C844" s="357"/>
      <c r="D844" s="357"/>
      <c r="E844" s="93" t="s">
        <v>22</v>
      </c>
      <c r="F844" s="93">
        <v>4</v>
      </c>
      <c r="G844" s="93">
        <v>4</v>
      </c>
      <c r="H844" s="93"/>
      <c r="I844" s="93" t="s">
        <v>21</v>
      </c>
      <c r="J844" s="93" t="s">
        <v>21</v>
      </c>
      <c r="K844" s="93" t="s">
        <v>21</v>
      </c>
      <c r="L844" s="117"/>
      <c r="M844" s="73"/>
      <c r="N844" s="138">
        <f t="shared" si="48"/>
        <v>0</v>
      </c>
    </row>
    <row r="845" spans="1:14" x14ac:dyDescent="0.2">
      <c r="A845" s="93"/>
      <c r="B845" s="291"/>
      <c r="C845" s="357"/>
      <c r="D845" s="357"/>
      <c r="E845" s="93" t="s">
        <v>277</v>
      </c>
      <c r="F845" s="93">
        <v>50</v>
      </c>
      <c r="G845" s="93">
        <v>50</v>
      </c>
      <c r="H845" s="93"/>
      <c r="I845" s="93" t="s">
        <v>21</v>
      </c>
      <c r="J845" s="93" t="s">
        <v>21</v>
      </c>
      <c r="K845" s="93" t="s">
        <v>21</v>
      </c>
      <c r="L845" s="93" t="s">
        <v>21</v>
      </c>
      <c r="M845" s="73"/>
      <c r="N845" s="138"/>
    </row>
    <row r="846" spans="1:14" x14ac:dyDescent="0.2">
      <c r="A846" s="93"/>
      <c r="B846" s="291"/>
      <c r="C846" s="357"/>
      <c r="D846" s="357"/>
      <c r="E846" s="93" t="s">
        <v>131</v>
      </c>
      <c r="F846" s="93"/>
      <c r="G846" s="93"/>
      <c r="H846" s="93"/>
      <c r="I846" s="93" t="s">
        <v>21</v>
      </c>
      <c r="J846" s="93" t="s">
        <v>21</v>
      </c>
      <c r="K846" s="93" t="s">
        <v>21</v>
      </c>
      <c r="L846" s="93" t="s">
        <v>21</v>
      </c>
      <c r="M846" s="73"/>
      <c r="N846" s="138">
        <f t="shared" si="48"/>
        <v>0</v>
      </c>
    </row>
    <row r="847" spans="1:14" x14ac:dyDescent="0.2">
      <c r="A847" s="93"/>
      <c r="B847" s="291"/>
      <c r="C847" s="357"/>
      <c r="D847" s="357"/>
      <c r="E847" s="93" t="s">
        <v>153</v>
      </c>
      <c r="F847" s="93">
        <v>30.6</v>
      </c>
      <c r="G847" s="93">
        <v>22.5</v>
      </c>
      <c r="H847" s="93"/>
      <c r="I847" s="93">
        <v>5.69</v>
      </c>
      <c r="J847" s="93">
        <v>3.67</v>
      </c>
      <c r="K847" s="93"/>
      <c r="L847" s="93">
        <v>50.3</v>
      </c>
      <c r="M847" s="73">
        <v>323.91000000000003</v>
      </c>
      <c r="N847" s="138">
        <f t="shared" si="48"/>
        <v>9.9116460000000011</v>
      </c>
    </row>
    <row r="848" spans="1:14" x14ac:dyDescent="0.2">
      <c r="A848" s="93"/>
      <c r="B848" s="291"/>
      <c r="C848" s="357"/>
      <c r="D848" s="357"/>
      <c r="E848" s="93" t="s">
        <v>50</v>
      </c>
      <c r="F848" s="93">
        <v>39.299999999999997</v>
      </c>
      <c r="G848" s="93">
        <v>29.5</v>
      </c>
      <c r="H848" s="93"/>
      <c r="I848" s="93">
        <v>0.59</v>
      </c>
      <c r="J848" s="93">
        <v>0.11</v>
      </c>
      <c r="K848" s="93" t="s">
        <v>21</v>
      </c>
      <c r="L848" s="93">
        <v>24.19</v>
      </c>
      <c r="M848" s="73">
        <v>30.16</v>
      </c>
      <c r="N848" s="138">
        <f t="shared" si="48"/>
        <v>1.1852880000000001</v>
      </c>
    </row>
    <row r="849" spans="1:14" x14ac:dyDescent="0.2">
      <c r="A849" s="93"/>
      <c r="B849" s="291"/>
      <c r="C849" s="357"/>
      <c r="D849" s="357"/>
      <c r="E849" s="93" t="s">
        <v>52</v>
      </c>
      <c r="F849" s="93">
        <v>10.1</v>
      </c>
      <c r="G849" s="93">
        <v>8.5</v>
      </c>
      <c r="H849" s="93"/>
      <c r="I849" s="93">
        <v>0.14000000000000001</v>
      </c>
      <c r="J849" s="93" t="s">
        <v>21</v>
      </c>
      <c r="K849" s="93">
        <v>0.97</v>
      </c>
      <c r="L849" s="93">
        <v>4.13</v>
      </c>
      <c r="M849" s="73">
        <v>27.74</v>
      </c>
      <c r="N849" s="138">
        <f t="shared" si="48"/>
        <v>0.28017399999999998</v>
      </c>
    </row>
    <row r="850" spans="1:14" ht="22.5" x14ac:dyDescent="0.2">
      <c r="A850" s="93"/>
      <c r="B850" s="291"/>
      <c r="C850" s="357"/>
      <c r="D850" s="357"/>
      <c r="E850" s="93" t="s">
        <v>23</v>
      </c>
      <c r="F850" s="93">
        <v>6.5</v>
      </c>
      <c r="G850" s="93">
        <v>6.5</v>
      </c>
      <c r="H850" s="93"/>
      <c r="I850" s="93">
        <v>0.05</v>
      </c>
      <c r="J850" s="93">
        <v>4.71</v>
      </c>
      <c r="K850" s="93">
        <v>0.16</v>
      </c>
      <c r="L850" s="93">
        <v>42.97</v>
      </c>
      <c r="M850" s="73">
        <v>504.7</v>
      </c>
      <c r="N850" s="138">
        <f t="shared" si="48"/>
        <v>3.2805499999999999</v>
      </c>
    </row>
    <row r="851" spans="1:14" x14ac:dyDescent="0.2">
      <c r="A851" s="93"/>
      <c r="B851" s="291"/>
      <c r="C851" s="357"/>
      <c r="D851" s="357"/>
      <c r="E851" s="93" t="s">
        <v>225</v>
      </c>
      <c r="F851" s="93"/>
      <c r="G851" s="93">
        <v>65</v>
      </c>
      <c r="H851" s="93"/>
      <c r="I851" s="93"/>
      <c r="J851" s="93"/>
      <c r="K851" s="93"/>
      <c r="L851" s="93"/>
      <c r="M851" s="73"/>
      <c r="N851" s="138"/>
    </row>
    <row r="852" spans="1:14" x14ac:dyDescent="0.2">
      <c r="A852" s="93"/>
      <c r="B852" s="291"/>
      <c r="C852" s="357"/>
      <c r="D852" s="357"/>
      <c r="E852" s="93" t="s">
        <v>79</v>
      </c>
      <c r="F852" s="93">
        <v>0.3</v>
      </c>
      <c r="G852" s="93">
        <v>1.5</v>
      </c>
      <c r="H852" s="93"/>
      <c r="I852" s="93">
        <v>0.18</v>
      </c>
      <c r="J852" s="93">
        <v>0.17</v>
      </c>
      <c r="K852" s="93" t="s">
        <v>21</v>
      </c>
      <c r="L852" s="93">
        <v>2.35</v>
      </c>
      <c r="M852" s="73">
        <v>220.75</v>
      </c>
      <c r="N852" s="138">
        <f t="shared" ref="N852:N855" si="50">F852*M852/1000</f>
        <v>6.6224999999999992E-2</v>
      </c>
    </row>
    <row r="853" spans="1:14" x14ac:dyDescent="0.2">
      <c r="A853" s="93"/>
      <c r="B853" s="291"/>
      <c r="C853" s="357"/>
      <c r="D853" s="357"/>
      <c r="E853" s="93" t="s">
        <v>278</v>
      </c>
      <c r="F853" s="93">
        <v>2.5</v>
      </c>
      <c r="G853" s="93">
        <v>0.2</v>
      </c>
      <c r="H853" s="93"/>
      <c r="I853" s="93" t="s">
        <v>21</v>
      </c>
      <c r="J853" s="93">
        <v>0.24</v>
      </c>
      <c r="K853" s="93" t="s">
        <v>21</v>
      </c>
      <c r="L853" s="93">
        <v>2.25</v>
      </c>
      <c r="M853" s="73"/>
      <c r="N853" s="138">
        <f t="shared" si="50"/>
        <v>0</v>
      </c>
    </row>
    <row r="854" spans="1:14" ht="22.5" x14ac:dyDescent="0.2">
      <c r="A854" s="93"/>
      <c r="B854" s="291"/>
      <c r="C854" s="357"/>
      <c r="D854" s="357"/>
      <c r="E854" s="93" t="s">
        <v>279</v>
      </c>
      <c r="F854" s="93"/>
      <c r="G854" s="93"/>
      <c r="H854" s="93">
        <v>100</v>
      </c>
      <c r="I854" s="93" t="s">
        <v>21</v>
      </c>
      <c r="J854" s="93" t="s">
        <v>21</v>
      </c>
      <c r="K854" s="93" t="s">
        <v>21</v>
      </c>
      <c r="L854" s="93" t="s">
        <v>21</v>
      </c>
      <c r="M854" s="73"/>
      <c r="N854" s="138"/>
    </row>
    <row r="855" spans="1:14" ht="14.25" customHeight="1" x14ac:dyDescent="0.2">
      <c r="A855" s="93"/>
      <c r="B855" s="291"/>
      <c r="C855" s="357"/>
      <c r="D855" s="357"/>
      <c r="E855" s="93" t="s">
        <v>23</v>
      </c>
      <c r="F855" s="93">
        <v>1.2</v>
      </c>
      <c r="G855" s="93"/>
      <c r="H855" s="93"/>
      <c r="I855" s="93"/>
      <c r="J855" s="93"/>
      <c r="K855" s="93"/>
      <c r="L855" s="93"/>
      <c r="M855" s="73">
        <v>504.7</v>
      </c>
      <c r="N855" s="138">
        <f t="shared" si="50"/>
        <v>0.60563999999999996</v>
      </c>
    </row>
    <row r="856" spans="1:14" x14ac:dyDescent="0.2">
      <c r="A856" s="93"/>
      <c r="B856" s="291"/>
      <c r="C856" s="357"/>
      <c r="D856" s="357"/>
      <c r="E856" s="93" t="s">
        <v>211</v>
      </c>
      <c r="F856" s="93">
        <v>46.4</v>
      </c>
      <c r="G856" s="93"/>
      <c r="H856" s="93"/>
      <c r="I856" s="103"/>
      <c r="J856" s="93"/>
      <c r="K856" s="93"/>
      <c r="L856" s="93"/>
      <c r="M856" s="73"/>
      <c r="N856" s="138"/>
    </row>
    <row r="857" spans="1:14" x14ac:dyDescent="0.2">
      <c r="A857" s="93"/>
      <c r="B857" s="291"/>
      <c r="C857" s="357"/>
      <c r="D857" s="357"/>
      <c r="E857" s="93"/>
      <c r="F857" s="93"/>
      <c r="G857" s="93"/>
      <c r="H857" s="93"/>
      <c r="I857" s="124">
        <v>17.808</v>
      </c>
      <c r="J857" s="124">
        <v>37.970000000000006</v>
      </c>
      <c r="K857" s="124">
        <v>46.83</v>
      </c>
      <c r="L857" s="124">
        <v>598.66999999999996</v>
      </c>
      <c r="M857" s="95"/>
      <c r="N857" s="139">
        <f>SUM(N837:N856)</f>
        <v>39.099263000000008</v>
      </c>
    </row>
    <row r="858" spans="1:14" x14ac:dyDescent="0.2">
      <c r="A858" s="292"/>
      <c r="B858" s="293" t="s">
        <v>83</v>
      </c>
      <c r="C858" s="369"/>
      <c r="D858" s="369"/>
      <c r="E858" s="292"/>
      <c r="F858" s="292"/>
      <c r="G858" s="292"/>
      <c r="H858" s="292"/>
      <c r="I858" s="124">
        <v>53.738</v>
      </c>
      <c r="J858" s="124">
        <v>78.600000000000009</v>
      </c>
      <c r="K858" s="124">
        <v>168.35</v>
      </c>
      <c r="L858" s="124">
        <v>1383.04</v>
      </c>
      <c r="M858" s="96"/>
      <c r="N858" s="139">
        <f>N857+N836+N833+N826+N816+N809</f>
        <v>97.714796000000007</v>
      </c>
    </row>
    <row r="859" spans="1:14" x14ac:dyDescent="0.2">
      <c r="A859" s="292"/>
      <c r="B859" s="299" t="s">
        <v>243</v>
      </c>
      <c r="C859" s="355"/>
      <c r="D859" s="355"/>
      <c r="E859" s="125"/>
      <c r="F859" s="125"/>
      <c r="G859" s="125"/>
      <c r="H859" s="292"/>
      <c r="I859" s="118">
        <f>I858+I803</f>
        <v>85.596000000000004</v>
      </c>
      <c r="J859" s="118">
        <f>J858+J803</f>
        <v>116.44400000000002</v>
      </c>
      <c r="K859" s="118">
        <f>K858+K803</f>
        <v>283.93099999999998</v>
      </c>
      <c r="L859" s="118">
        <f>L858+L803</f>
        <v>2308.4499999999998</v>
      </c>
      <c r="M859" s="118"/>
      <c r="N859" s="139">
        <f>N858+N803</f>
        <v>186.69572600000001</v>
      </c>
    </row>
    <row r="860" spans="1:14" ht="21" x14ac:dyDescent="0.2">
      <c r="A860" s="285" t="s">
        <v>85</v>
      </c>
      <c r="B860" s="285" t="s">
        <v>2</v>
      </c>
      <c r="C860" s="364"/>
      <c r="D860" s="364"/>
      <c r="E860" s="285" t="s">
        <v>3</v>
      </c>
      <c r="F860" s="285" t="s">
        <v>4</v>
      </c>
      <c r="G860" s="285" t="s">
        <v>5</v>
      </c>
      <c r="H860" s="285" t="s">
        <v>6</v>
      </c>
      <c r="I860" s="285" t="s">
        <v>7</v>
      </c>
      <c r="J860" s="285" t="s">
        <v>8</v>
      </c>
      <c r="K860" s="285" t="s">
        <v>9</v>
      </c>
      <c r="L860" s="285" t="s">
        <v>10</v>
      </c>
      <c r="M860" s="73" t="s">
        <v>11</v>
      </c>
      <c r="N860" s="138"/>
    </row>
    <row r="861" spans="1:14" x14ac:dyDescent="0.2">
      <c r="A861" s="514" t="s">
        <v>315</v>
      </c>
      <c r="B861" s="515"/>
      <c r="C861" s="385"/>
      <c r="D861" s="385"/>
      <c r="E861" s="298"/>
      <c r="F861" s="298"/>
      <c r="G861" s="298"/>
      <c r="H861" s="297"/>
      <c r="I861" s="298"/>
      <c r="J861" s="298"/>
      <c r="K861" s="298"/>
      <c r="L861" s="298"/>
      <c r="M861" s="88"/>
      <c r="N861" s="138"/>
    </row>
    <row r="862" spans="1:14" x14ac:dyDescent="0.2">
      <c r="A862" s="516" t="s">
        <v>14</v>
      </c>
      <c r="B862" s="517"/>
      <c r="C862" s="386"/>
      <c r="D862" s="386"/>
      <c r="E862" s="298"/>
      <c r="F862" s="298"/>
      <c r="G862" s="298"/>
      <c r="H862" s="297"/>
      <c r="I862" s="298"/>
      <c r="J862" s="298"/>
      <c r="K862" s="298"/>
      <c r="L862" s="298"/>
      <c r="M862" s="88"/>
      <c r="N862" s="138"/>
    </row>
    <row r="863" spans="1:14" ht="12" customHeight="1" x14ac:dyDescent="0.2">
      <c r="A863" s="300"/>
      <c r="B863" s="518" t="s">
        <v>86</v>
      </c>
      <c r="C863" s="387"/>
      <c r="D863" s="387"/>
      <c r="E863" s="298" t="s">
        <v>87</v>
      </c>
      <c r="F863" s="298">
        <v>48</v>
      </c>
      <c r="G863" s="298">
        <v>47.52</v>
      </c>
      <c r="H863" s="297"/>
      <c r="I863" s="298">
        <v>3.36</v>
      </c>
      <c r="J863" s="298">
        <v>0.56999999999999995</v>
      </c>
      <c r="K863" s="298">
        <v>30.36</v>
      </c>
      <c r="L863" s="298">
        <v>156.80000000000001</v>
      </c>
      <c r="M863" s="88">
        <v>64.72</v>
      </c>
      <c r="N863" s="138">
        <f t="shared" ref="N863:N920" si="51">F863*M863/1000</f>
        <v>3.10656</v>
      </c>
    </row>
    <row r="864" spans="1:14" x14ac:dyDescent="0.2">
      <c r="A864" s="298" t="s">
        <v>88</v>
      </c>
      <c r="B864" s="519"/>
      <c r="C864" s="388"/>
      <c r="D864" s="388"/>
      <c r="E864" s="298" t="s">
        <v>89</v>
      </c>
      <c r="F864" s="298">
        <v>40.5</v>
      </c>
      <c r="G864" s="298">
        <v>40</v>
      </c>
      <c r="H864" s="297"/>
      <c r="I864" s="298">
        <v>6.76</v>
      </c>
      <c r="J864" s="298">
        <v>3.75</v>
      </c>
      <c r="K864" s="298">
        <v>0.81</v>
      </c>
      <c r="L864" s="298">
        <v>64.400000000000006</v>
      </c>
      <c r="M864" s="88">
        <v>321.70999999999998</v>
      </c>
      <c r="N864" s="138">
        <f t="shared" si="51"/>
        <v>13.029254999999999</v>
      </c>
    </row>
    <row r="865" spans="1:14" x14ac:dyDescent="0.2">
      <c r="A865" s="298" t="s">
        <v>90</v>
      </c>
      <c r="B865" s="519"/>
      <c r="C865" s="388"/>
      <c r="D865" s="388"/>
      <c r="E865" s="298" t="s">
        <v>91</v>
      </c>
      <c r="F865" s="298">
        <v>10</v>
      </c>
      <c r="G865" s="298">
        <v>10</v>
      </c>
      <c r="H865" s="297"/>
      <c r="I865" s="298">
        <v>1.27</v>
      </c>
      <c r="J865" s="298">
        <v>1.1499999999999999</v>
      </c>
      <c r="K865" s="298">
        <v>7.0000000000000007E-2</v>
      </c>
      <c r="L865" s="298">
        <v>15.7</v>
      </c>
      <c r="M865" s="88">
        <v>220.75</v>
      </c>
      <c r="N865" s="138">
        <f t="shared" si="51"/>
        <v>2.2075</v>
      </c>
    </row>
    <row r="866" spans="1:14" x14ac:dyDescent="0.2">
      <c r="A866" s="298"/>
      <c r="B866" s="92"/>
      <c r="C866" s="92"/>
      <c r="D866" s="92"/>
      <c r="E866" s="298" t="s">
        <v>20</v>
      </c>
      <c r="F866" s="298">
        <v>15</v>
      </c>
      <c r="G866" s="298">
        <v>15</v>
      </c>
      <c r="H866" s="297"/>
      <c r="I866" s="298" t="s">
        <v>21</v>
      </c>
      <c r="J866" s="298" t="s">
        <v>21</v>
      </c>
      <c r="K866" s="298">
        <v>14.97</v>
      </c>
      <c r="L866" s="298">
        <v>56.85</v>
      </c>
      <c r="M866" s="88">
        <v>52.87</v>
      </c>
      <c r="N866" s="138">
        <f t="shared" si="51"/>
        <v>0.79304999999999992</v>
      </c>
    </row>
    <row r="867" spans="1:14" ht="22.5" x14ac:dyDescent="0.2">
      <c r="A867" s="298"/>
      <c r="B867" s="297"/>
      <c r="C867" s="441" t="s">
        <v>387</v>
      </c>
      <c r="D867" s="441" t="s">
        <v>408</v>
      </c>
      <c r="E867" s="298" t="s">
        <v>92</v>
      </c>
      <c r="F867" s="298">
        <v>20.5</v>
      </c>
      <c r="G867" s="298">
        <v>20</v>
      </c>
      <c r="H867" s="297"/>
      <c r="I867" s="298">
        <v>3.8</v>
      </c>
      <c r="J867" s="298" t="s">
        <v>21</v>
      </c>
      <c r="K867" s="298">
        <v>13.24</v>
      </c>
      <c r="L867" s="298">
        <v>52.4</v>
      </c>
      <c r="M867" s="88"/>
      <c r="N867" s="138">
        <f t="shared" si="51"/>
        <v>0</v>
      </c>
    </row>
    <row r="868" spans="1:14" x14ac:dyDescent="0.2">
      <c r="A868" s="298"/>
      <c r="B868" s="297"/>
      <c r="C868" s="374"/>
      <c r="D868" s="374"/>
      <c r="E868" s="298" t="s">
        <v>23</v>
      </c>
      <c r="F868" s="298">
        <v>5</v>
      </c>
      <c r="G868" s="298">
        <v>5</v>
      </c>
      <c r="H868" s="297"/>
      <c r="I868" s="298">
        <v>0.04</v>
      </c>
      <c r="J868" s="298">
        <v>3.63</v>
      </c>
      <c r="K868" s="298">
        <v>0.28000000000000003</v>
      </c>
      <c r="L868" s="298">
        <v>33.049999999999997</v>
      </c>
      <c r="M868" s="88">
        <v>504.7</v>
      </c>
      <c r="N868" s="138">
        <f t="shared" si="51"/>
        <v>2.5234999999999999</v>
      </c>
    </row>
    <row r="869" spans="1:14" ht="13.5" customHeight="1" x14ac:dyDescent="0.2">
      <c r="A869" s="298"/>
      <c r="B869" s="297"/>
      <c r="C869" s="374"/>
      <c r="D869" s="374"/>
      <c r="E869" s="298" t="s">
        <v>93</v>
      </c>
      <c r="F869" s="298">
        <v>5</v>
      </c>
      <c r="G869" s="298">
        <v>5</v>
      </c>
      <c r="H869" s="297"/>
      <c r="I869" s="298">
        <v>0.43</v>
      </c>
      <c r="J869" s="298">
        <v>0.03</v>
      </c>
      <c r="K869" s="298">
        <v>1.19</v>
      </c>
      <c r="L869" s="298">
        <v>10.45</v>
      </c>
      <c r="M869" s="88"/>
      <c r="N869" s="138">
        <f t="shared" si="51"/>
        <v>0</v>
      </c>
    </row>
    <row r="870" spans="1:14" x14ac:dyDescent="0.2">
      <c r="A870" s="298"/>
      <c r="B870" s="297"/>
      <c r="C870" s="374"/>
      <c r="D870" s="374"/>
      <c r="E870" s="298" t="s">
        <v>94</v>
      </c>
      <c r="F870" s="298">
        <v>5</v>
      </c>
      <c r="G870" s="298">
        <v>5</v>
      </c>
      <c r="H870" s="297"/>
      <c r="I870" s="298">
        <v>0.14000000000000001</v>
      </c>
      <c r="J870" s="298">
        <v>1</v>
      </c>
      <c r="K870" s="298">
        <v>0.16</v>
      </c>
      <c r="L870" s="298">
        <v>10.3</v>
      </c>
      <c r="M870" s="88">
        <v>171.79</v>
      </c>
      <c r="N870" s="138">
        <f t="shared" si="51"/>
        <v>0.85894999999999988</v>
      </c>
    </row>
    <row r="871" spans="1:14" x14ac:dyDescent="0.2">
      <c r="A871" s="298"/>
      <c r="B871" s="297"/>
      <c r="C871" s="374"/>
      <c r="D871" s="374"/>
      <c r="E871" s="298" t="s">
        <v>95</v>
      </c>
      <c r="F871" s="298"/>
      <c r="G871" s="298">
        <v>225</v>
      </c>
      <c r="H871" s="297"/>
      <c r="I871" s="298" t="s">
        <v>21</v>
      </c>
      <c r="J871" s="298" t="s">
        <v>21</v>
      </c>
      <c r="K871" s="298" t="s">
        <v>21</v>
      </c>
      <c r="L871" s="298" t="s">
        <v>21</v>
      </c>
      <c r="M871" s="88"/>
      <c r="N871" s="138">
        <f t="shared" si="51"/>
        <v>0</v>
      </c>
    </row>
    <row r="872" spans="1:14" x14ac:dyDescent="0.2">
      <c r="A872" s="298"/>
      <c r="B872" s="297"/>
      <c r="C872" s="374"/>
      <c r="D872" s="374"/>
      <c r="E872" s="298" t="s">
        <v>96</v>
      </c>
      <c r="F872" s="298"/>
      <c r="G872" s="298">
        <v>200</v>
      </c>
      <c r="H872" s="297"/>
      <c r="I872" s="298" t="s">
        <v>21</v>
      </c>
      <c r="J872" s="298" t="s">
        <v>21</v>
      </c>
      <c r="K872" s="298" t="s">
        <v>21</v>
      </c>
      <c r="L872" s="298" t="s">
        <v>21</v>
      </c>
      <c r="M872" s="88"/>
      <c r="N872" s="138">
        <f t="shared" si="51"/>
        <v>0</v>
      </c>
    </row>
    <row r="873" spans="1:14" x14ac:dyDescent="0.2">
      <c r="A873" s="298"/>
      <c r="B873" s="297"/>
      <c r="C873" s="374"/>
      <c r="D873" s="374"/>
      <c r="E873" s="298" t="s">
        <v>23</v>
      </c>
      <c r="F873" s="298">
        <v>10</v>
      </c>
      <c r="G873" s="298">
        <v>10</v>
      </c>
      <c r="H873" s="297"/>
      <c r="I873" s="298">
        <v>0.08</v>
      </c>
      <c r="J873" s="298">
        <v>7.25</v>
      </c>
      <c r="K873" s="298">
        <v>0.26</v>
      </c>
      <c r="L873" s="298">
        <v>66.099999999999994</v>
      </c>
      <c r="M873" s="88">
        <v>504.7</v>
      </c>
      <c r="N873" s="138">
        <f t="shared" si="51"/>
        <v>5.0469999999999997</v>
      </c>
    </row>
    <row r="874" spans="1:14" ht="22.5" x14ac:dyDescent="0.2">
      <c r="A874" s="298"/>
      <c r="B874" s="297"/>
      <c r="C874" s="374"/>
      <c r="D874" s="374"/>
      <c r="E874" s="298"/>
      <c r="F874" s="298"/>
      <c r="G874" s="298"/>
      <c r="H874" s="297" t="s">
        <v>97</v>
      </c>
      <c r="I874" s="78">
        <v>15.879999999999997</v>
      </c>
      <c r="J874" s="78">
        <v>17.380000000000003</v>
      </c>
      <c r="K874" s="78">
        <v>61.339999999999996</v>
      </c>
      <c r="L874" s="78">
        <v>466.04999999999995</v>
      </c>
      <c r="M874" s="73"/>
      <c r="N874" s="139">
        <f>SUM(N863:N873)</f>
        <v>27.565815000000001</v>
      </c>
    </row>
    <row r="875" spans="1:14" ht="12" customHeight="1" x14ac:dyDescent="0.2">
      <c r="A875" s="298" t="s">
        <v>98</v>
      </c>
      <c r="B875" s="501" t="s">
        <v>99</v>
      </c>
      <c r="C875" s="374"/>
      <c r="D875" s="374"/>
      <c r="E875" s="93" t="s">
        <v>100</v>
      </c>
      <c r="F875" s="93">
        <v>6</v>
      </c>
      <c r="G875" s="93"/>
      <c r="H875" s="93"/>
      <c r="I875" s="93">
        <v>0.9</v>
      </c>
      <c r="J875" s="93">
        <v>0.21</v>
      </c>
      <c r="K875" s="93"/>
      <c r="L875" s="93"/>
      <c r="M875" s="73">
        <v>430.63</v>
      </c>
      <c r="N875" s="138">
        <f t="shared" si="51"/>
        <v>2.58378</v>
      </c>
    </row>
    <row r="876" spans="1:14" x14ac:dyDescent="0.2">
      <c r="A876" s="298"/>
      <c r="B876" s="501"/>
      <c r="C876" s="374"/>
      <c r="D876" s="374"/>
      <c r="E876" s="93" t="s">
        <v>20</v>
      </c>
      <c r="F876" s="93">
        <v>18</v>
      </c>
      <c r="G876" s="93"/>
      <c r="H876" s="93"/>
      <c r="I876" s="93"/>
      <c r="J876" s="93" t="s">
        <v>21</v>
      </c>
      <c r="K876" s="93">
        <v>17.96</v>
      </c>
      <c r="L876" s="93">
        <v>68.22</v>
      </c>
      <c r="M876" s="73">
        <v>52.87</v>
      </c>
      <c r="N876" s="138">
        <f t="shared" si="51"/>
        <v>0.95165999999999995</v>
      </c>
    </row>
    <row r="877" spans="1:14" x14ac:dyDescent="0.2">
      <c r="A877" s="298"/>
      <c r="B877" s="501"/>
      <c r="C877" s="374">
        <v>200</v>
      </c>
      <c r="D877" s="374">
        <v>200</v>
      </c>
      <c r="E877" s="93" t="s">
        <v>101</v>
      </c>
      <c r="F877" s="93">
        <v>110</v>
      </c>
      <c r="G877" s="93"/>
      <c r="H877" s="93"/>
      <c r="I877" s="93">
        <v>3.08</v>
      </c>
      <c r="J877" s="93">
        <v>3.52</v>
      </c>
      <c r="K877" s="93">
        <v>2.35</v>
      </c>
      <c r="L877" s="93">
        <v>63.8</v>
      </c>
      <c r="M877" s="73">
        <v>51.71</v>
      </c>
      <c r="N877" s="138">
        <f t="shared" si="51"/>
        <v>5.6881000000000004</v>
      </c>
    </row>
    <row r="878" spans="1:14" x14ac:dyDescent="0.2">
      <c r="A878" s="298"/>
      <c r="B878" s="297"/>
      <c r="C878" s="374"/>
      <c r="D878" s="374"/>
      <c r="E878" s="93"/>
      <c r="F878" s="93"/>
      <c r="G878" s="93"/>
      <c r="H878" s="93">
        <v>200</v>
      </c>
      <c r="I878" s="292">
        <v>3.98</v>
      </c>
      <c r="J878" s="292">
        <v>3.73</v>
      </c>
      <c r="K878" s="292">
        <v>20.310000000000002</v>
      </c>
      <c r="L878" s="292">
        <v>132.01999999999998</v>
      </c>
      <c r="M878" s="95"/>
      <c r="N878" s="139">
        <f>SUM(N875:N877)</f>
        <v>9.2235399999999998</v>
      </c>
    </row>
    <row r="879" spans="1:14" ht="12" customHeight="1" x14ac:dyDescent="0.2">
      <c r="A879" s="298"/>
      <c r="B879" s="501" t="s">
        <v>30</v>
      </c>
      <c r="C879" s="374">
        <v>70</v>
      </c>
      <c r="D879" s="374">
        <v>90</v>
      </c>
      <c r="E879" s="298" t="s">
        <v>31</v>
      </c>
      <c r="F879" s="298">
        <v>80</v>
      </c>
      <c r="G879" s="298">
        <v>80</v>
      </c>
      <c r="H879" s="297"/>
      <c r="I879" s="298">
        <v>6.96</v>
      </c>
      <c r="J879" s="298">
        <v>1.2</v>
      </c>
      <c r="K879" s="298">
        <v>32.96</v>
      </c>
      <c r="L879" s="298">
        <v>181</v>
      </c>
      <c r="M879" s="88">
        <v>55.61</v>
      </c>
      <c r="N879" s="138">
        <f t="shared" si="51"/>
        <v>4.4488000000000003</v>
      </c>
    </row>
    <row r="880" spans="1:14" x14ac:dyDescent="0.2">
      <c r="A880" s="298"/>
      <c r="B880" s="501"/>
      <c r="C880" s="374">
        <v>10</v>
      </c>
      <c r="D880" s="374">
        <v>10</v>
      </c>
      <c r="E880" s="298" t="s">
        <v>32</v>
      </c>
      <c r="F880" s="298">
        <v>10</v>
      </c>
      <c r="G880" s="298"/>
      <c r="H880" s="297"/>
      <c r="I880" s="298">
        <v>2.68</v>
      </c>
      <c r="J880" s="298">
        <v>2.57</v>
      </c>
      <c r="K880" s="298" t="s">
        <v>21</v>
      </c>
      <c r="L880" s="298">
        <v>33.79</v>
      </c>
      <c r="M880" s="88">
        <v>523.4</v>
      </c>
      <c r="N880" s="138">
        <f t="shared" si="51"/>
        <v>5.234</v>
      </c>
    </row>
    <row r="881" spans="1:14" x14ac:dyDescent="0.2">
      <c r="A881" s="298"/>
      <c r="B881" s="297"/>
      <c r="C881" s="374">
        <v>10</v>
      </c>
      <c r="D881" s="374">
        <v>10</v>
      </c>
      <c r="E881" s="298" t="s">
        <v>33</v>
      </c>
      <c r="F881" s="298">
        <v>10</v>
      </c>
      <c r="G881" s="298"/>
      <c r="H881" s="297"/>
      <c r="I881" s="298">
        <v>0.08</v>
      </c>
      <c r="J881" s="298">
        <v>7.25</v>
      </c>
      <c r="K881" s="298">
        <v>0.26</v>
      </c>
      <c r="L881" s="298">
        <v>66.099999999999994</v>
      </c>
      <c r="M881" s="88">
        <v>504.7</v>
      </c>
      <c r="N881" s="138">
        <f t="shared" si="51"/>
        <v>5.0469999999999997</v>
      </c>
    </row>
    <row r="882" spans="1:14" ht="22.5" x14ac:dyDescent="0.2">
      <c r="A882" s="298"/>
      <c r="B882" s="297"/>
      <c r="C882" s="374"/>
      <c r="D882" s="374"/>
      <c r="E882" s="298"/>
      <c r="F882" s="298"/>
      <c r="G882" s="298"/>
      <c r="H882" s="297" t="s">
        <v>35</v>
      </c>
      <c r="I882" s="78">
        <v>9.7200000000000006</v>
      </c>
      <c r="J882" s="78">
        <v>11.02</v>
      </c>
      <c r="K882" s="78">
        <v>33.22</v>
      </c>
      <c r="L882" s="78">
        <v>280.89</v>
      </c>
      <c r="M882" s="73"/>
      <c r="N882" s="139">
        <f>SUM(N879:N881)</f>
        <v>14.729800000000001</v>
      </c>
    </row>
    <row r="883" spans="1:14" x14ac:dyDescent="0.2">
      <c r="A883" s="298" t="s">
        <v>38</v>
      </c>
      <c r="B883" s="457" t="s">
        <v>430</v>
      </c>
      <c r="C883" s="374">
        <v>200</v>
      </c>
      <c r="D883" s="374">
        <v>200</v>
      </c>
      <c r="E883" s="461" t="s">
        <v>430</v>
      </c>
      <c r="F883" s="298">
        <v>200</v>
      </c>
      <c r="G883" s="298">
        <v>200</v>
      </c>
      <c r="H883" s="297">
        <v>200</v>
      </c>
      <c r="I883" s="78">
        <v>1</v>
      </c>
      <c r="J883" s="78">
        <v>0.1</v>
      </c>
      <c r="K883" s="78">
        <v>18.2</v>
      </c>
      <c r="L883" s="78">
        <v>98.2</v>
      </c>
      <c r="M883" s="97">
        <v>65.86</v>
      </c>
      <c r="N883" s="139">
        <f t="shared" si="51"/>
        <v>13.172000000000001</v>
      </c>
    </row>
    <row r="884" spans="1:14" x14ac:dyDescent="0.2">
      <c r="A884" s="75"/>
      <c r="B884" s="98"/>
      <c r="C884" s="98"/>
      <c r="D884" s="98"/>
      <c r="E884" s="298"/>
      <c r="F884" s="298"/>
      <c r="G884" s="298"/>
      <c r="H884" s="297"/>
      <c r="I884" s="78"/>
      <c r="J884" s="78"/>
      <c r="K884" s="78"/>
      <c r="L884" s="78"/>
      <c r="M884" s="97"/>
      <c r="N884" s="139"/>
    </row>
    <row r="885" spans="1:14" x14ac:dyDescent="0.2">
      <c r="A885" s="75"/>
      <c r="B885" s="98" t="s">
        <v>102</v>
      </c>
      <c r="C885" s="98">
        <v>120</v>
      </c>
      <c r="D885" s="98">
        <v>120</v>
      </c>
      <c r="E885" s="298" t="s">
        <v>45</v>
      </c>
      <c r="F885" s="298">
        <v>120</v>
      </c>
      <c r="G885" s="298">
        <v>120</v>
      </c>
      <c r="H885" s="297">
        <v>120</v>
      </c>
      <c r="I885" s="78">
        <v>0.48</v>
      </c>
      <c r="J885" s="78">
        <v>0.42</v>
      </c>
      <c r="K885" s="78">
        <v>10.98</v>
      </c>
      <c r="L885" s="78">
        <v>47.52</v>
      </c>
      <c r="M885" s="97">
        <v>83.14</v>
      </c>
      <c r="N885" s="139">
        <f t="shared" si="51"/>
        <v>9.976799999999999</v>
      </c>
    </row>
    <row r="886" spans="1:14" ht="14.25" customHeight="1" x14ac:dyDescent="0.2">
      <c r="A886" s="75"/>
      <c r="B886" s="98"/>
      <c r="C886" s="98"/>
      <c r="D886" s="98"/>
      <c r="E886" s="298"/>
      <c r="F886" s="298"/>
      <c r="G886" s="298"/>
      <c r="H886" s="297"/>
      <c r="I886" s="78"/>
      <c r="J886" s="78"/>
      <c r="K886" s="78"/>
      <c r="L886" s="78"/>
      <c r="M886" s="97"/>
      <c r="N886" s="138"/>
    </row>
    <row r="887" spans="1:14" ht="12" customHeight="1" x14ac:dyDescent="0.2">
      <c r="A887" s="475" t="s">
        <v>39</v>
      </c>
      <c r="B887" s="500"/>
      <c r="C887" s="373"/>
      <c r="D887" s="373"/>
      <c r="E887" s="298"/>
      <c r="F887" s="298"/>
      <c r="G887" s="298"/>
      <c r="H887" s="297"/>
      <c r="I887" s="78">
        <v>31.06</v>
      </c>
      <c r="J887" s="78">
        <v>32.650000000000006</v>
      </c>
      <c r="K887" s="78">
        <v>144.04999999999998</v>
      </c>
      <c r="L887" s="78">
        <v>1024.68</v>
      </c>
      <c r="M887" s="78"/>
      <c r="N887" s="140">
        <f>N885+N883+N882+N878+N874</f>
        <v>74.667955000000006</v>
      </c>
    </row>
    <row r="888" spans="1:14" ht="12.75" customHeight="1" x14ac:dyDescent="0.2">
      <c r="A888" s="298" t="s">
        <v>40</v>
      </c>
      <c r="B888" s="297"/>
      <c r="C888" s="374"/>
      <c r="D888" s="374"/>
      <c r="E888" s="298"/>
      <c r="F888" s="298"/>
      <c r="G888" s="298"/>
      <c r="H888" s="297"/>
      <c r="I888" s="298"/>
      <c r="J888" s="298"/>
      <c r="K888" s="298"/>
      <c r="L888" s="298"/>
      <c r="M888" s="88"/>
      <c r="N888" s="138"/>
    </row>
    <row r="889" spans="1:14" ht="12" customHeight="1" x14ac:dyDescent="0.2">
      <c r="A889" s="298" t="s">
        <v>41</v>
      </c>
      <c r="B889" s="472" t="s">
        <v>42</v>
      </c>
      <c r="C889" s="350"/>
      <c r="D889" s="350"/>
      <c r="E889" s="298" t="s">
        <v>43</v>
      </c>
      <c r="F889" s="298">
        <v>100</v>
      </c>
      <c r="G889" s="298">
        <v>80</v>
      </c>
      <c r="H889" s="297"/>
      <c r="I889" s="298">
        <v>1.3</v>
      </c>
      <c r="J889" s="298">
        <v>0.08</v>
      </c>
      <c r="K889" s="298">
        <v>6.06</v>
      </c>
      <c r="L889" s="298">
        <v>27.2</v>
      </c>
      <c r="M889" s="73">
        <v>36.67</v>
      </c>
      <c r="N889" s="138">
        <f t="shared" si="51"/>
        <v>3.6669999999999998</v>
      </c>
    </row>
    <row r="890" spans="1:14" x14ac:dyDescent="0.2">
      <c r="A890" s="298"/>
      <c r="B890" s="502"/>
      <c r="C890" s="375">
        <v>80</v>
      </c>
      <c r="D890" s="375">
        <v>120</v>
      </c>
      <c r="E890" s="298" t="s">
        <v>44</v>
      </c>
      <c r="F890" s="298">
        <v>10</v>
      </c>
      <c r="G890" s="298">
        <v>10</v>
      </c>
      <c r="H890" s="297"/>
      <c r="I890" s="298"/>
      <c r="J890" s="298"/>
      <c r="K890" s="298">
        <v>9.98</v>
      </c>
      <c r="L890" s="298">
        <v>37.9</v>
      </c>
      <c r="M890" s="82">
        <v>52.87</v>
      </c>
      <c r="N890" s="138">
        <f t="shared" si="51"/>
        <v>0.52869999999999995</v>
      </c>
    </row>
    <row r="891" spans="1:14" x14ac:dyDescent="0.2">
      <c r="A891" s="298"/>
      <c r="B891" s="286"/>
      <c r="C891" s="351"/>
      <c r="D891" s="351"/>
      <c r="E891" s="298" t="s">
        <v>45</v>
      </c>
      <c r="F891" s="298">
        <v>28.3</v>
      </c>
      <c r="G891" s="298">
        <v>25</v>
      </c>
      <c r="H891" s="297"/>
      <c r="I891" s="298">
        <v>1.0999999999999999E-2</v>
      </c>
      <c r="J891" s="298">
        <v>0.09</v>
      </c>
      <c r="K891" s="298">
        <v>2.04</v>
      </c>
      <c r="L891" s="298">
        <v>11.21</v>
      </c>
      <c r="M891" s="73">
        <v>83.14</v>
      </c>
      <c r="N891" s="138">
        <f t="shared" si="51"/>
        <v>2.352862</v>
      </c>
    </row>
    <row r="892" spans="1:14" x14ac:dyDescent="0.2">
      <c r="A892" s="298"/>
      <c r="B892" s="297"/>
      <c r="C892" s="374"/>
      <c r="D892" s="374"/>
      <c r="E892" s="298" t="s">
        <v>46</v>
      </c>
      <c r="F892" s="298">
        <v>7</v>
      </c>
      <c r="G892" s="298">
        <v>7</v>
      </c>
      <c r="H892" s="297"/>
      <c r="I892" s="298"/>
      <c r="J892" s="298">
        <v>6.93</v>
      </c>
      <c r="K892" s="298"/>
      <c r="L892" s="298">
        <v>62.93</v>
      </c>
      <c r="M892" s="82">
        <v>118.3</v>
      </c>
      <c r="N892" s="138">
        <f t="shared" si="51"/>
        <v>0.82810000000000006</v>
      </c>
    </row>
    <row r="893" spans="1:14" x14ac:dyDescent="0.2">
      <c r="A893" s="298"/>
      <c r="B893" s="297"/>
      <c r="C893" s="374"/>
      <c r="D893" s="374"/>
      <c r="E893" s="298"/>
      <c r="F893" s="298"/>
      <c r="G893" s="298"/>
      <c r="H893" s="297">
        <v>100</v>
      </c>
      <c r="I893" s="78">
        <v>1.3109999999999999</v>
      </c>
      <c r="J893" s="78">
        <v>7.1</v>
      </c>
      <c r="K893" s="78">
        <v>18.079999999999998</v>
      </c>
      <c r="L893" s="78">
        <v>139.24</v>
      </c>
      <c r="M893" s="79"/>
      <c r="N893" s="139">
        <f>SUM(N889:N892)</f>
        <v>7.3766619999999996</v>
      </c>
    </row>
    <row r="894" spans="1:14" ht="12" customHeight="1" x14ac:dyDescent="0.2">
      <c r="A894" s="298" t="s">
        <v>109</v>
      </c>
      <c r="B894" s="472" t="s">
        <v>110</v>
      </c>
      <c r="C894" s="350"/>
      <c r="D894" s="350"/>
      <c r="E894" s="298" t="s">
        <v>50</v>
      </c>
      <c r="F894" s="298">
        <v>100</v>
      </c>
      <c r="G894" s="298">
        <v>72</v>
      </c>
      <c r="H894" s="297"/>
      <c r="I894" s="298">
        <v>2</v>
      </c>
      <c r="J894" s="298">
        <v>0.28000000000000003</v>
      </c>
      <c r="K894" s="298">
        <v>12.45</v>
      </c>
      <c r="L894" s="298">
        <v>57.6</v>
      </c>
      <c r="M894" s="88">
        <v>30.16</v>
      </c>
      <c r="N894" s="138">
        <f t="shared" si="51"/>
        <v>3.016</v>
      </c>
    </row>
    <row r="895" spans="1:14" ht="22.5" x14ac:dyDescent="0.2">
      <c r="A895" s="298"/>
      <c r="B895" s="502"/>
      <c r="C895" s="440" t="s">
        <v>57</v>
      </c>
      <c r="D895" s="440" t="s">
        <v>57</v>
      </c>
      <c r="E895" s="298" t="s">
        <v>111</v>
      </c>
      <c r="F895" s="298">
        <v>5</v>
      </c>
      <c r="G895" s="298">
        <v>5</v>
      </c>
      <c r="H895" s="297"/>
      <c r="I895" s="298">
        <v>0.37</v>
      </c>
      <c r="J895" s="298">
        <v>0.12</v>
      </c>
      <c r="K895" s="298">
        <v>2.77</v>
      </c>
      <c r="L895" s="298">
        <v>15.83</v>
      </c>
      <c r="M895" s="88"/>
      <c r="N895" s="138">
        <f t="shared" si="51"/>
        <v>0</v>
      </c>
    </row>
    <row r="896" spans="1:14" x14ac:dyDescent="0.2">
      <c r="A896" s="298"/>
      <c r="B896" s="473"/>
      <c r="C896" s="351"/>
      <c r="D896" s="351"/>
      <c r="E896" s="298" t="s">
        <v>43</v>
      </c>
      <c r="F896" s="298">
        <v>12.5</v>
      </c>
      <c r="G896" s="298">
        <v>10</v>
      </c>
      <c r="H896" s="297"/>
      <c r="I896" s="298">
        <v>0.16300000000000001</v>
      </c>
      <c r="J896" s="298">
        <v>0.01</v>
      </c>
      <c r="K896" s="298">
        <v>0.84</v>
      </c>
      <c r="L896" s="298">
        <v>3.4</v>
      </c>
      <c r="M896" s="88">
        <v>36.67</v>
      </c>
      <c r="N896" s="138">
        <f t="shared" si="51"/>
        <v>0.45837499999999998</v>
      </c>
    </row>
    <row r="897" spans="1:14" x14ac:dyDescent="0.2">
      <c r="A897" s="298"/>
      <c r="B897" s="297"/>
      <c r="C897" s="374"/>
      <c r="D897" s="374"/>
      <c r="E897" s="298" t="s">
        <v>52</v>
      </c>
      <c r="F897" s="298">
        <v>12</v>
      </c>
      <c r="G897" s="298">
        <v>10</v>
      </c>
      <c r="H897" s="297"/>
      <c r="I897" s="298">
        <v>0.16</v>
      </c>
      <c r="J897" s="298"/>
      <c r="K897" s="298">
        <v>0.98</v>
      </c>
      <c r="L897" s="298">
        <v>4.13</v>
      </c>
      <c r="M897" s="88">
        <v>27.74</v>
      </c>
      <c r="N897" s="138">
        <f t="shared" si="51"/>
        <v>0.33288000000000001</v>
      </c>
    </row>
    <row r="898" spans="1:14" x14ac:dyDescent="0.2">
      <c r="A898" s="298"/>
      <c r="B898" s="297"/>
      <c r="C898" s="374"/>
      <c r="D898" s="374"/>
      <c r="E898" s="298" t="s">
        <v>51</v>
      </c>
      <c r="F898" s="298">
        <v>2.5</v>
      </c>
      <c r="G898" s="298">
        <v>2.5</v>
      </c>
      <c r="H898" s="297"/>
      <c r="I898" s="298"/>
      <c r="J898" s="298">
        <v>2.4900000000000002</v>
      </c>
      <c r="K898" s="298"/>
      <c r="L898" s="298">
        <v>22.48</v>
      </c>
      <c r="M898" s="88">
        <v>118.3</v>
      </c>
      <c r="N898" s="138">
        <f t="shared" si="51"/>
        <v>0.29575000000000001</v>
      </c>
    </row>
    <row r="899" spans="1:14" x14ac:dyDescent="0.2">
      <c r="A899" s="298"/>
      <c r="B899" s="297"/>
      <c r="C899" s="374"/>
      <c r="D899" s="374"/>
      <c r="E899" s="298" t="s">
        <v>112</v>
      </c>
      <c r="F899" s="298">
        <v>187.5</v>
      </c>
      <c r="G899" s="298">
        <v>187.5</v>
      </c>
      <c r="H899" s="297"/>
      <c r="I899" s="298">
        <v>0.7</v>
      </c>
      <c r="J899" s="298">
        <v>0.17</v>
      </c>
      <c r="K899" s="298"/>
      <c r="L899" s="298">
        <v>5.25</v>
      </c>
      <c r="M899" s="88"/>
      <c r="N899" s="138">
        <f t="shared" si="51"/>
        <v>0</v>
      </c>
    </row>
    <row r="900" spans="1:14" x14ac:dyDescent="0.2">
      <c r="A900" s="298"/>
      <c r="B900" s="297"/>
      <c r="C900" s="374"/>
      <c r="D900" s="374"/>
      <c r="E900" s="298" t="s">
        <v>22</v>
      </c>
      <c r="F900" s="298">
        <v>1</v>
      </c>
      <c r="G900" s="298"/>
      <c r="H900" s="297"/>
      <c r="I900" s="298"/>
      <c r="J900" s="298"/>
      <c r="K900" s="298" t="s">
        <v>21</v>
      </c>
      <c r="L900" s="298"/>
      <c r="M900" s="88"/>
      <c r="N900" s="138">
        <f t="shared" si="51"/>
        <v>0</v>
      </c>
    </row>
    <row r="901" spans="1:14" x14ac:dyDescent="0.2">
      <c r="A901" s="298"/>
      <c r="B901" s="297"/>
      <c r="C901" s="374"/>
      <c r="D901" s="374"/>
      <c r="E901" s="298" t="s">
        <v>55</v>
      </c>
      <c r="F901" s="298">
        <v>54</v>
      </c>
      <c r="G901" s="298" t="s">
        <v>113</v>
      </c>
      <c r="H901" s="297"/>
      <c r="I901" s="298">
        <v>10</v>
      </c>
      <c r="J901" s="298">
        <v>6.48</v>
      </c>
      <c r="K901" s="298" t="s">
        <v>21</v>
      </c>
      <c r="L901" s="298">
        <v>88.29</v>
      </c>
      <c r="M901" s="88">
        <v>323.91000000000003</v>
      </c>
      <c r="N901" s="138">
        <f t="shared" si="51"/>
        <v>17.491140000000001</v>
      </c>
    </row>
    <row r="902" spans="1:14" ht="22.5" x14ac:dyDescent="0.2">
      <c r="A902" s="298"/>
      <c r="B902" s="297"/>
      <c r="C902" s="374"/>
      <c r="D902" s="374"/>
      <c r="E902" s="298"/>
      <c r="F902" s="298"/>
      <c r="G902" s="298"/>
      <c r="H902" s="297" t="s">
        <v>57</v>
      </c>
      <c r="I902" s="78">
        <v>13.393000000000001</v>
      </c>
      <c r="J902" s="78">
        <v>9.5500000000000007</v>
      </c>
      <c r="K902" s="78">
        <v>17.04</v>
      </c>
      <c r="L902" s="78">
        <v>196.98000000000002</v>
      </c>
      <c r="M902" s="73"/>
      <c r="N902" s="139">
        <f>SUM(N894:N901)</f>
        <v>21.594145000000001</v>
      </c>
    </row>
    <row r="903" spans="1:14" x14ac:dyDescent="0.2">
      <c r="A903" s="298" t="s">
        <v>114</v>
      </c>
      <c r="B903" s="501" t="s">
        <v>115</v>
      </c>
      <c r="C903" s="374"/>
      <c r="D903" s="374"/>
      <c r="E903" s="298" t="s">
        <v>427</v>
      </c>
      <c r="F903" s="298">
        <v>66</v>
      </c>
      <c r="G903" s="298">
        <v>30.96</v>
      </c>
      <c r="H903" s="297"/>
      <c r="I903" s="298">
        <v>10.49</v>
      </c>
      <c r="J903" s="298">
        <v>0.27</v>
      </c>
      <c r="K903" s="298" t="s">
        <v>21</v>
      </c>
      <c r="L903" s="298">
        <v>21.86</v>
      </c>
      <c r="M903" s="88">
        <v>454.47</v>
      </c>
      <c r="N903" s="138">
        <f t="shared" si="51"/>
        <v>29.99502</v>
      </c>
    </row>
    <row r="904" spans="1:14" x14ac:dyDescent="0.2">
      <c r="A904" s="298"/>
      <c r="B904" s="501"/>
      <c r="C904" s="441" t="s">
        <v>119</v>
      </c>
      <c r="D904" s="441" t="s">
        <v>119</v>
      </c>
      <c r="E904" s="298" t="s">
        <v>71</v>
      </c>
      <c r="F904" s="298">
        <v>10</v>
      </c>
      <c r="G904" s="298">
        <v>10</v>
      </c>
      <c r="H904" s="297"/>
      <c r="I904" s="298">
        <v>0.87</v>
      </c>
      <c r="J904" s="298">
        <v>0.15</v>
      </c>
      <c r="K904" s="298">
        <v>4</v>
      </c>
      <c r="L904" s="298">
        <v>20.9</v>
      </c>
      <c r="M904" s="88">
        <v>55.61</v>
      </c>
      <c r="N904" s="138">
        <f t="shared" si="51"/>
        <v>0.55610000000000004</v>
      </c>
    </row>
    <row r="905" spans="1:14" x14ac:dyDescent="0.2">
      <c r="A905" s="298"/>
      <c r="B905" s="297"/>
      <c r="C905" s="374"/>
      <c r="D905" s="374"/>
      <c r="E905" s="298" t="s">
        <v>19</v>
      </c>
      <c r="F905" s="298">
        <v>15</v>
      </c>
      <c r="G905" s="298">
        <v>15</v>
      </c>
      <c r="H905" s="297"/>
      <c r="I905" s="298">
        <v>0.42</v>
      </c>
      <c r="J905" s="298">
        <v>0.48</v>
      </c>
      <c r="K905" s="298">
        <v>0.5</v>
      </c>
      <c r="L905" s="298">
        <v>8.6999999999999993</v>
      </c>
      <c r="M905" s="88">
        <v>51.71</v>
      </c>
      <c r="N905" s="138">
        <f t="shared" si="51"/>
        <v>0.77564999999999995</v>
      </c>
    </row>
    <row r="906" spans="1:14" x14ac:dyDescent="0.2">
      <c r="A906" s="298"/>
      <c r="B906" s="297"/>
      <c r="C906" s="374"/>
      <c r="D906" s="374"/>
      <c r="E906" s="298" t="s">
        <v>52</v>
      </c>
      <c r="F906" s="298">
        <v>12</v>
      </c>
      <c r="G906" s="298">
        <v>10</v>
      </c>
      <c r="H906" s="297"/>
      <c r="I906" s="298">
        <v>0.16</v>
      </c>
      <c r="J906" s="298" t="s">
        <v>21</v>
      </c>
      <c r="K906" s="298">
        <v>0.98</v>
      </c>
      <c r="L906" s="298">
        <v>4.13</v>
      </c>
      <c r="M906" s="88">
        <v>27.74</v>
      </c>
      <c r="N906" s="138">
        <f t="shared" si="51"/>
        <v>0.33288000000000001</v>
      </c>
    </row>
    <row r="907" spans="1:14" x14ac:dyDescent="0.2">
      <c r="A907" s="298"/>
      <c r="B907" s="297"/>
      <c r="C907" s="374"/>
      <c r="D907" s="374"/>
      <c r="E907" s="298" t="s">
        <v>64</v>
      </c>
      <c r="F907" s="298">
        <v>6</v>
      </c>
      <c r="G907" s="298">
        <v>6</v>
      </c>
      <c r="H907" s="297"/>
      <c r="I907" s="298">
        <v>0.61</v>
      </c>
      <c r="J907" s="298">
        <v>0.06</v>
      </c>
      <c r="K907" s="298">
        <v>4.88</v>
      </c>
      <c r="L907" s="298">
        <v>20.04</v>
      </c>
      <c r="M907" s="88">
        <v>31.32</v>
      </c>
      <c r="N907" s="138">
        <f t="shared" si="51"/>
        <v>0.18792</v>
      </c>
    </row>
    <row r="908" spans="1:14" x14ac:dyDescent="0.2">
      <c r="A908" s="298"/>
      <c r="B908" s="297"/>
      <c r="C908" s="374"/>
      <c r="D908" s="374"/>
      <c r="E908" s="298" t="s">
        <v>95</v>
      </c>
      <c r="F908" s="298"/>
      <c r="G908" s="298">
        <v>88</v>
      </c>
      <c r="H908" s="297"/>
      <c r="I908" s="298"/>
      <c r="J908" s="298"/>
      <c r="K908" s="298"/>
      <c r="L908" s="298"/>
      <c r="M908" s="88"/>
      <c r="N908" s="138"/>
    </row>
    <row r="909" spans="1:14" x14ac:dyDescent="0.2">
      <c r="A909" s="298"/>
      <c r="B909" s="297"/>
      <c r="C909" s="374"/>
      <c r="D909" s="374"/>
      <c r="E909" s="298" t="s">
        <v>51</v>
      </c>
      <c r="F909" s="298">
        <v>5</v>
      </c>
      <c r="G909" s="298">
        <v>5</v>
      </c>
      <c r="H909" s="297"/>
      <c r="I909" s="298"/>
      <c r="J909" s="298">
        <v>4.99</v>
      </c>
      <c r="K909" s="298"/>
      <c r="L909" s="298">
        <v>44.95</v>
      </c>
      <c r="M909" s="88">
        <v>118.3</v>
      </c>
      <c r="N909" s="138">
        <f t="shared" si="51"/>
        <v>0.59150000000000003</v>
      </c>
    </row>
    <row r="910" spans="1:14" x14ac:dyDescent="0.2">
      <c r="A910" s="298"/>
      <c r="B910" s="297"/>
      <c r="C910" s="374"/>
      <c r="D910" s="374"/>
      <c r="E910" s="298" t="s">
        <v>117</v>
      </c>
      <c r="F910" s="298"/>
      <c r="G910" s="298">
        <v>75</v>
      </c>
      <c r="H910" s="297"/>
      <c r="I910" s="298"/>
      <c r="J910" s="298"/>
      <c r="K910" s="298"/>
      <c r="L910" s="298"/>
      <c r="M910" s="88"/>
      <c r="N910" s="138">
        <f t="shared" si="51"/>
        <v>0</v>
      </c>
    </row>
    <row r="911" spans="1:14" x14ac:dyDescent="0.2">
      <c r="A911" s="298"/>
      <c r="B911" s="297"/>
      <c r="C911" s="374"/>
      <c r="D911" s="374"/>
      <c r="E911" s="298" t="s">
        <v>22</v>
      </c>
      <c r="F911" s="298">
        <v>1</v>
      </c>
      <c r="G911" s="298">
        <v>1</v>
      </c>
      <c r="H911" s="297"/>
      <c r="I911" s="298"/>
      <c r="J911" s="298"/>
      <c r="K911" s="298"/>
      <c r="L911" s="298"/>
      <c r="M911" s="88"/>
      <c r="N911" s="138">
        <f t="shared" si="51"/>
        <v>0</v>
      </c>
    </row>
    <row r="912" spans="1:14" x14ac:dyDescent="0.2">
      <c r="A912" s="298"/>
      <c r="B912" s="297"/>
      <c r="C912" s="374"/>
      <c r="D912" s="374"/>
      <c r="E912" s="298" t="s">
        <v>118</v>
      </c>
      <c r="F912" s="298">
        <v>0.2</v>
      </c>
      <c r="G912" s="298"/>
      <c r="H912" s="297"/>
      <c r="I912" s="298">
        <v>1.8</v>
      </c>
      <c r="J912" s="298">
        <v>0.89</v>
      </c>
      <c r="K912" s="298">
        <v>4.79</v>
      </c>
      <c r="L912" s="298">
        <v>25.16</v>
      </c>
      <c r="M912" s="88"/>
      <c r="N912" s="138">
        <f t="shared" si="51"/>
        <v>0</v>
      </c>
    </row>
    <row r="913" spans="1:14" x14ac:dyDescent="0.2">
      <c r="A913" s="298"/>
      <c r="B913" s="297"/>
      <c r="C913" s="374"/>
      <c r="D913" s="374"/>
      <c r="E913" s="298"/>
      <c r="F913" s="298"/>
      <c r="G913" s="298"/>
      <c r="H913" s="297" t="s">
        <v>119</v>
      </c>
      <c r="I913" s="78">
        <v>14.35</v>
      </c>
      <c r="J913" s="78">
        <v>6.84</v>
      </c>
      <c r="K913" s="78">
        <v>15.149999999999999</v>
      </c>
      <c r="L913" s="78">
        <v>145.74</v>
      </c>
      <c r="M913" s="73"/>
      <c r="N913" s="139">
        <f>SUM(N903:N912)</f>
        <v>32.439070000000001</v>
      </c>
    </row>
    <row r="914" spans="1:14" x14ac:dyDescent="0.2">
      <c r="A914" s="298" t="s">
        <v>68</v>
      </c>
      <c r="B914" s="501" t="s">
        <v>120</v>
      </c>
      <c r="C914" s="374">
        <v>100</v>
      </c>
      <c r="D914" s="374">
        <v>100</v>
      </c>
      <c r="E914" s="298" t="s">
        <v>50</v>
      </c>
      <c r="F914" s="298">
        <v>250.5</v>
      </c>
      <c r="G914" s="298">
        <v>180</v>
      </c>
      <c r="H914" s="297"/>
      <c r="I914" s="298">
        <v>5.01</v>
      </c>
      <c r="J914" s="298">
        <v>0.72</v>
      </c>
      <c r="K914" s="298">
        <v>31.19</v>
      </c>
      <c r="L914" s="298">
        <v>144.29</v>
      </c>
      <c r="M914" s="88">
        <v>30.16</v>
      </c>
      <c r="N914" s="138">
        <f t="shared" si="51"/>
        <v>7.5550800000000002</v>
      </c>
    </row>
    <row r="915" spans="1:14" x14ac:dyDescent="0.2">
      <c r="A915" s="298"/>
      <c r="B915" s="501"/>
      <c r="C915" s="374"/>
      <c r="D915" s="374"/>
      <c r="E915" s="298" t="s">
        <v>19</v>
      </c>
      <c r="F915" s="298">
        <v>24</v>
      </c>
      <c r="G915" s="298">
        <v>23.76</v>
      </c>
      <c r="H915" s="297"/>
      <c r="I915" s="298">
        <v>0.67</v>
      </c>
      <c r="J915" s="298">
        <v>0.76</v>
      </c>
      <c r="K915" s="298">
        <v>1.1200000000000001</v>
      </c>
      <c r="L915" s="298">
        <v>13.9</v>
      </c>
      <c r="M915" s="88">
        <v>51.71</v>
      </c>
      <c r="N915" s="138">
        <f t="shared" si="51"/>
        <v>1.2410399999999999</v>
      </c>
    </row>
    <row r="916" spans="1:14" x14ac:dyDescent="0.2">
      <c r="A916" s="298"/>
      <c r="B916" s="297"/>
      <c r="C916" s="374"/>
      <c r="D916" s="374"/>
      <c r="E916" s="298" t="s">
        <v>23</v>
      </c>
      <c r="F916" s="298">
        <v>5.2</v>
      </c>
      <c r="G916" s="298"/>
      <c r="H916" s="297"/>
      <c r="I916" s="298">
        <v>0.04</v>
      </c>
      <c r="J916" s="298">
        <v>3.77</v>
      </c>
      <c r="K916" s="298">
        <v>0.13</v>
      </c>
      <c r="L916" s="298">
        <v>34.369999999999997</v>
      </c>
      <c r="M916" s="88">
        <v>504.7</v>
      </c>
      <c r="N916" s="138">
        <f t="shared" si="51"/>
        <v>2.6244399999999999</v>
      </c>
    </row>
    <row r="917" spans="1:14" x14ac:dyDescent="0.2">
      <c r="A917" s="298"/>
      <c r="B917" s="297"/>
      <c r="C917" s="374"/>
      <c r="D917" s="374"/>
      <c r="E917" s="298" t="s">
        <v>22</v>
      </c>
      <c r="F917" s="298">
        <v>1.5</v>
      </c>
      <c r="G917" s="298"/>
      <c r="H917" s="297"/>
      <c r="I917" s="298" t="s">
        <v>21</v>
      </c>
      <c r="J917" s="298" t="s">
        <v>21</v>
      </c>
      <c r="K917" s="298" t="s">
        <v>21</v>
      </c>
      <c r="L917" s="298" t="s">
        <v>21</v>
      </c>
      <c r="M917" s="88"/>
      <c r="N917" s="138">
        <f t="shared" si="51"/>
        <v>0</v>
      </c>
    </row>
    <row r="918" spans="1:14" x14ac:dyDescent="0.2">
      <c r="A918" s="298"/>
      <c r="B918" s="297"/>
      <c r="C918" s="374"/>
      <c r="D918" s="374"/>
      <c r="E918" s="298"/>
      <c r="F918" s="298"/>
      <c r="G918" s="298"/>
      <c r="H918" s="297">
        <v>100</v>
      </c>
      <c r="I918" s="78">
        <v>5.72</v>
      </c>
      <c r="J918" s="78">
        <v>5.25</v>
      </c>
      <c r="K918" s="78">
        <v>32.440000000000005</v>
      </c>
      <c r="L918" s="78">
        <v>192.56</v>
      </c>
      <c r="M918" s="73"/>
      <c r="N918" s="139">
        <f>SUM(N914:N917)</f>
        <v>11.42056</v>
      </c>
    </row>
    <row r="919" spans="1:14" x14ac:dyDescent="0.2">
      <c r="A919" s="99" t="s">
        <v>121</v>
      </c>
      <c r="B919" s="100" t="s">
        <v>122</v>
      </c>
      <c r="C919" s="100">
        <v>200</v>
      </c>
      <c r="D919" s="100">
        <v>200</v>
      </c>
      <c r="E919" s="99" t="s">
        <v>123</v>
      </c>
      <c r="F919" s="99">
        <v>20</v>
      </c>
      <c r="G919" s="99">
        <v>20</v>
      </c>
      <c r="H919" s="100"/>
      <c r="I919" s="99">
        <v>0.09</v>
      </c>
      <c r="J919" s="99" t="s">
        <v>21</v>
      </c>
      <c r="K919" s="99">
        <v>20.8</v>
      </c>
      <c r="L919" s="75">
        <v>81.12</v>
      </c>
      <c r="M919" s="73">
        <v>75.12</v>
      </c>
      <c r="N919" s="138">
        <f t="shared" si="51"/>
        <v>1.5024000000000002</v>
      </c>
    </row>
    <row r="920" spans="1:14" x14ac:dyDescent="0.2">
      <c r="A920" s="99"/>
      <c r="B920" s="100"/>
      <c r="C920" s="100"/>
      <c r="D920" s="100"/>
      <c r="E920" s="99" t="s">
        <v>124</v>
      </c>
      <c r="F920" s="99">
        <v>10</v>
      </c>
      <c r="G920" s="99">
        <v>10</v>
      </c>
      <c r="H920" s="100"/>
      <c r="I920" s="99"/>
      <c r="J920" s="99"/>
      <c r="K920" s="99">
        <v>9.98</v>
      </c>
      <c r="L920" s="75">
        <v>37.9</v>
      </c>
      <c r="M920" s="73">
        <v>52.87</v>
      </c>
      <c r="N920" s="138">
        <f t="shared" si="51"/>
        <v>0.52869999999999995</v>
      </c>
    </row>
    <row r="921" spans="1:14" x14ac:dyDescent="0.2">
      <c r="A921" s="99"/>
      <c r="B921" s="101"/>
      <c r="C921" s="101"/>
      <c r="D921" s="101"/>
      <c r="E921" s="99"/>
      <c r="F921" s="99"/>
      <c r="G921" s="99"/>
      <c r="H921" s="100"/>
      <c r="I921" s="99"/>
      <c r="J921" s="99"/>
      <c r="K921" s="99"/>
      <c r="L921" s="75"/>
      <c r="M921" s="73"/>
      <c r="N921" s="139">
        <f>SUM(N919:N920)</f>
        <v>2.0311000000000003</v>
      </c>
    </row>
    <row r="922" spans="1:14" ht="22.5" x14ac:dyDescent="0.2">
      <c r="A922" s="84"/>
      <c r="B922" s="85" t="s">
        <v>71</v>
      </c>
      <c r="C922" s="85" t="s">
        <v>373</v>
      </c>
      <c r="D922" s="85" t="s">
        <v>374</v>
      </c>
      <c r="E922" s="84" t="s">
        <v>72</v>
      </c>
      <c r="F922" s="84">
        <v>40</v>
      </c>
      <c r="G922" s="84">
        <v>40</v>
      </c>
      <c r="H922" s="85">
        <v>40</v>
      </c>
      <c r="I922" s="298">
        <v>3.48</v>
      </c>
      <c r="J922" s="298">
        <v>0.6</v>
      </c>
      <c r="K922" s="298">
        <v>16</v>
      </c>
      <c r="L922" s="298">
        <v>83.6</v>
      </c>
      <c r="M922" s="88">
        <v>55.61</v>
      </c>
      <c r="N922" s="138">
        <f t="shared" ref="N922:N985" si="52">F922*M922/1000</f>
        <v>2.2244000000000002</v>
      </c>
    </row>
    <row r="923" spans="1:14" x14ac:dyDescent="0.2">
      <c r="A923" s="84"/>
      <c r="B923" s="85"/>
      <c r="C923" s="85"/>
      <c r="D923" s="85"/>
      <c r="E923" s="298" t="s">
        <v>73</v>
      </c>
      <c r="F923" s="298">
        <v>80</v>
      </c>
      <c r="G923" s="298">
        <v>80</v>
      </c>
      <c r="H923" s="297">
        <v>80</v>
      </c>
      <c r="I923" s="298">
        <v>5.28</v>
      </c>
      <c r="J923" s="298">
        <v>0.96</v>
      </c>
      <c r="K923" s="298">
        <v>28.24</v>
      </c>
      <c r="L923" s="298">
        <v>144.80000000000001</v>
      </c>
      <c r="M923" s="88">
        <v>46.28</v>
      </c>
      <c r="N923" s="138">
        <f t="shared" si="52"/>
        <v>3.7023999999999999</v>
      </c>
    </row>
    <row r="924" spans="1:14" ht="13.5" customHeight="1" x14ac:dyDescent="0.2">
      <c r="A924" s="84"/>
      <c r="B924" s="85"/>
      <c r="C924" s="85"/>
      <c r="D924" s="85"/>
      <c r="E924" s="298"/>
      <c r="F924" s="298"/>
      <c r="G924" s="298"/>
      <c r="H924" s="297"/>
      <c r="I924" s="78">
        <v>8.76</v>
      </c>
      <c r="J924" s="78">
        <v>1.56</v>
      </c>
      <c r="K924" s="78">
        <v>44.239999999999995</v>
      </c>
      <c r="L924" s="78">
        <v>228.4</v>
      </c>
      <c r="M924" s="73"/>
      <c r="N924" s="139">
        <f>SUM(N922:N923)</f>
        <v>5.9268000000000001</v>
      </c>
    </row>
    <row r="925" spans="1:14" ht="12" customHeight="1" x14ac:dyDescent="0.2">
      <c r="A925" s="298" t="s">
        <v>125</v>
      </c>
      <c r="B925" s="501" t="s">
        <v>126</v>
      </c>
      <c r="C925" s="374"/>
      <c r="D925" s="374"/>
      <c r="E925" s="298" t="s">
        <v>64</v>
      </c>
      <c r="F925" s="298">
        <v>24.4</v>
      </c>
      <c r="G925" s="298"/>
      <c r="H925" s="297"/>
      <c r="I925" s="298">
        <v>3.78</v>
      </c>
      <c r="J925" s="298">
        <v>0.4</v>
      </c>
      <c r="K925" s="298">
        <v>26.32</v>
      </c>
      <c r="L925" s="298">
        <v>122.6</v>
      </c>
      <c r="M925" s="88">
        <v>31.32</v>
      </c>
      <c r="N925" s="138">
        <f t="shared" si="52"/>
        <v>0.764208</v>
      </c>
    </row>
    <row r="926" spans="1:14" x14ac:dyDescent="0.2">
      <c r="A926" s="298"/>
      <c r="B926" s="501"/>
      <c r="C926" s="374"/>
      <c r="D926" s="374"/>
      <c r="E926" s="298" t="s">
        <v>20</v>
      </c>
      <c r="F926" s="298">
        <v>1.7</v>
      </c>
      <c r="G926" s="298"/>
      <c r="H926" s="297"/>
      <c r="I926" s="298" t="s">
        <v>21</v>
      </c>
      <c r="J926" s="298" t="s">
        <v>21</v>
      </c>
      <c r="K926" s="298">
        <v>2.54</v>
      </c>
      <c r="L926" s="298">
        <v>9.6</v>
      </c>
      <c r="M926" s="88">
        <v>52.87</v>
      </c>
      <c r="N926" s="138">
        <f t="shared" si="52"/>
        <v>8.9878999999999987E-2</v>
      </c>
    </row>
    <row r="927" spans="1:14" x14ac:dyDescent="0.2">
      <c r="A927" s="298"/>
      <c r="B927" s="297"/>
      <c r="C927" s="374"/>
      <c r="D927" s="374"/>
      <c r="E927" s="298" t="s">
        <v>23</v>
      </c>
      <c r="F927" s="298">
        <v>0.7</v>
      </c>
      <c r="G927" s="298"/>
      <c r="H927" s="297"/>
      <c r="I927" s="298">
        <v>0.01</v>
      </c>
      <c r="J927" s="298">
        <v>0.52</v>
      </c>
      <c r="K927" s="298">
        <v>1.7999999999999999E-2</v>
      </c>
      <c r="L927" s="298">
        <v>4.62</v>
      </c>
      <c r="M927" s="88">
        <v>504.7</v>
      </c>
      <c r="N927" s="138">
        <f t="shared" si="52"/>
        <v>0.35328999999999994</v>
      </c>
    </row>
    <row r="928" spans="1:14" x14ac:dyDescent="0.2">
      <c r="A928" s="298"/>
      <c r="B928" s="297"/>
      <c r="C928" s="374">
        <v>50</v>
      </c>
      <c r="D928" s="374">
        <v>50</v>
      </c>
      <c r="E928" s="298" t="s">
        <v>91</v>
      </c>
      <c r="F928" s="298">
        <v>0.2</v>
      </c>
      <c r="G928" s="298"/>
      <c r="H928" s="297"/>
      <c r="I928" s="298">
        <v>0.16</v>
      </c>
      <c r="J928" s="298">
        <v>0.14000000000000001</v>
      </c>
      <c r="K928" s="298" t="s">
        <v>21</v>
      </c>
      <c r="L928" s="298">
        <v>2</v>
      </c>
      <c r="M928" s="88">
        <v>220.75</v>
      </c>
      <c r="N928" s="138">
        <f t="shared" si="52"/>
        <v>4.4150000000000009E-2</v>
      </c>
    </row>
    <row r="929" spans="1:14" x14ac:dyDescent="0.2">
      <c r="A929" s="298"/>
      <c r="B929" s="297"/>
      <c r="C929" s="374"/>
      <c r="D929" s="374"/>
      <c r="E929" s="298" t="s">
        <v>22</v>
      </c>
      <c r="F929" s="298">
        <v>0.4</v>
      </c>
      <c r="G929" s="298"/>
      <c r="H929" s="297"/>
      <c r="I929" s="298" t="s">
        <v>21</v>
      </c>
      <c r="J929" s="298" t="s">
        <v>21</v>
      </c>
      <c r="K929" s="298" t="s">
        <v>21</v>
      </c>
      <c r="L929" s="298" t="s">
        <v>21</v>
      </c>
      <c r="M929" s="88"/>
      <c r="N929" s="138">
        <f t="shared" si="52"/>
        <v>0</v>
      </c>
    </row>
    <row r="930" spans="1:14" x14ac:dyDescent="0.2">
      <c r="A930" s="298"/>
      <c r="B930" s="297"/>
      <c r="C930" s="374"/>
      <c r="D930" s="374"/>
      <c r="E930" s="298" t="s">
        <v>127</v>
      </c>
      <c r="F930" s="298">
        <v>0.7</v>
      </c>
      <c r="G930" s="298"/>
      <c r="H930" s="297"/>
      <c r="I930" s="298" t="s">
        <v>21</v>
      </c>
      <c r="J930" s="298" t="s">
        <v>21</v>
      </c>
      <c r="K930" s="298" t="s">
        <v>21</v>
      </c>
      <c r="L930" s="298" t="s">
        <v>21</v>
      </c>
      <c r="M930" s="88"/>
      <c r="N930" s="138">
        <f t="shared" si="52"/>
        <v>0</v>
      </c>
    </row>
    <row r="931" spans="1:14" x14ac:dyDescent="0.2">
      <c r="A931" s="298"/>
      <c r="B931" s="297"/>
      <c r="C931" s="374"/>
      <c r="D931" s="374"/>
      <c r="E931" s="298" t="s">
        <v>128</v>
      </c>
      <c r="F931" s="298">
        <v>1.7</v>
      </c>
      <c r="G931" s="298"/>
      <c r="H931" s="297"/>
      <c r="I931" s="298">
        <v>0.17</v>
      </c>
      <c r="J931" s="298">
        <v>0.01</v>
      </c>
      <c r="K931" s="298">
        <v>1.17</v>
      </c>
      <c r="L931" s="298">
        <v>5.67</v>
      </c>
      <c r="M931" s="88">
        <v>31.32</v>
      </c>
      <c r="N931" s="138">
        <f t="shared" si="52"/>
        <v>5.3244E-2</v>
      </c>
    </row>
    <row r="932" spans="1:14" x14ac:dyDescent="0.2">
      <c r="A932" s="298"/>
      <c r="B932" s="297"/>
      <c r="C932" s="374"/>
      <c r="D932" s="374"/>
      <c r="E932" s="298" t="s">
        <v>129</v>
      </c>
      <c r="F932" s="298">
        <v>0.25</v>
      </c>
      <c r="G932" s="298"/>
      <c r="H932" s="297"/>
      <c r="I932" s="298"/>
      <c r="J932" s="298">
        <v>0.25</v>
      </c>
      <c r="K932" s="298"/>
      <c r="L932" s="298">
        <v>2.25</v>
      </c>
      <c r="M932" s="88">
        <v>118.3</v>
      </c>
      <c r="N932" s="138">
        <f t="shared" si="52"/>
        <v>2.9575000000000001E-2</v>
      </c>
    </row>
    <row r="933" spans="1:14" ht="12.75" customHeight="1" x14ac:dyDescent="0.2">
      <c r="A933" s="298"/>
      <c r="B933" s="297"/>
      <c r="C933" s="374"/>
      <c r="D933" s="374"/>
      <c r="E933" s="298" t="s">
        <v>130</v>
      </c>
      <c r="F933" s="298">
        <v>1</v>
      </c>
      <c r="G933" s="298"/>
      <c r="H933" s="297"/>
      <c r="I933" s="298">
        <v>0.11</v>
      </c>
      <c r="J933" s="298">
        <v>0.01</v>
      </c>
      <c r="K933" s="298" t="s">
        <v>21</v>
      </c>
      <c r="L933" s="298">
        <v>2.04</v>
      </c>
      <c r="M933" s="88">
        <v>220.75</v>
      </c>
      <c r="N933" s="138">
        <f t="shared" si="52"/>
        <v>0.22075</v>
      </c>
    </row>
    <row r="934" spans="1:14" x14ac:dyDescent="0.2">
      <c r="A934" s="298"/>
      <c r="B934" s="297"/>
      <c r="C934" s="374"/>
      <c r="D934" s="374"/>
      <c r="E934" s="298" t="s">
        <v>131</v>
      </c>
      <c r="F934" s="298">
        <v>16.8</v>
      </c>
      <c r="G934" s="298"/>
      <c r="H934" s="297"/>
      <c r="I934" s="298"/>
      <c r="J934" s="298"/>
      <c r="K934" s="298"/>
      <c r="L934" s="298"/>
      <c r="M934" s="88"/>
      <c r="N934" s="138">
        <f t="shared" si="52"/>
        <v>0</v>
      </c>
    </row>
    <row r="935" spans="1:14" x14ac:dyDescent="0.2">
      <c r="A935" s="298"/>
      <c r="B935" s="297"/>
      <c r="C935" s="374"/>
      <c r="D935" s="374"/>
      <c r="E935" s="298" t="s">
        <v>45</v>
      </c>
      <c r="F935" s="298">
        <v>19.7</v>
      </c>
      <c r="G935" s="298">
        <v>17.34</v>
      </c>
      <c r="H935" s="297"/>
      <c r="I935" s="298">
        <v>0.08</v>
      </c>
      <c r="J935" s="298">
        <v>6.9000000000000006E-2</v>
      </c>
      <c r="K935" s="298">
        <v>1.79</v>
      </c>
      <c r="L935" s="298">
        <v>7.8</v>
      </c>
      <c r="M935" s="88">
        <v>83.14</v>
      </c>
      <c r="N935" s="138">
        <f t="shared" si="52"/>
        <v>1.637858</v>
      </c>
    </row>
    <row r="936" spans="1:14" x14ac:dyDescent="0.2">
      <c r="A936" s="298"/>
      <c r="B936" s="297"/>
      <c r="C936" s="374"/>
      <c r="D936" s="374"/>
      <c r="E936" s="298" t="s">
        <v>20</v>
      </c>
      <c r="F936" s="298">
        <v>3.3</v>
      </c>
      <c r="G936" s="298">
        <v>3.3</v>
      </c>
      <c r="H936" s="297"/>
      <c r="I936" s="298" t="s">
        <v>21</v>
      </c>
      <c r="J936" s="298"/>
      <c r="K936" s="298">
        <v>3.29</v>
      </c>
      <c r="L936" s="298">
        <v>12.51</v>
      </c>
      <c r="M936" s="88">
        <v>52.87</v>
      </c>
      <c r="N936" s="138">
        <f t="shared" si="52"/>
        <v>0.17447099999999999</v>
      </c>
    </row>
    <row r="937" spans="1:14" x14ac:dyDescent="0.2">
      <c r="A937" s="298"/>
      <c r="B937" s="297"/>
      <c r="C937" s="374"/>
      <c r="D937" s="374"/>
      <c r="E937" s="298"/>
      <c r="F937" s="298"/>
      <c r="G937" s="298"/>
      <c r="H937" s="297">
        <v>50</v>
      </c>
      <c r="I937" s="78">
        <v>4.3100000000000005</v>
      </c>
      <c r="J937" s="78">
        <v>1.399</v>
      </c>
      <c r="K937" s="78">
        <v>35.128</v>
      </c>
      <c r="L937" s="78">
        <v>169.08999999999997</v>
      </c>
      <c r="M937" s="73"/>
      <c r="N937" s="139">
        <f>SUM(N925:N936)</f>
        <v>3.3674249999999999</v>
      </c>
    </row>
    <row r="938" spans="1:14" x14ac:dyDescent="0.2">
      <c r="A938" s="298"/>
      <c r="B938" s="468" t="s">
        <v>447</v>
      </c>
      <c r="C938" s="374">
        <v>100</v>
      </c>
      <c r="D938" s="374">
        <v>100</v>
      </c>
      <c r="E938" s="471" t="s">
        <v>447</v>
      </c>
      <c r="F938" s="298">
        <v>100</v>
      </c>
      <c r="G938" s="298">
        <v>100</v>
      </c>
      <c r="H938" s="297"/>
      <c r="I938" s="298">
        <v>0.2</v>
      </c>
      <c r="J938" s="298">
        <v>5.4</v>
      </c>
      <c r="K938" s="298">
        <v>32</v>
      </c>
      <c r="L938" s="78">
        <v>144</v>
      </c>
      <c r="M938" s="88">
        <v>78.930000000000007</v>
      </c>
      <c r="N938" s="139">
        <f t="shared" si="52"/>
        <v>7.8930000000000007</v>
      </c>
    </row>
    <row r="939" spans="1:14" x14ac:dyDescent="0.2">
      <c r="A939" s="78"/>
      <c r="B939" s="285" t="s">
        <v>132</v>
      </c>
      <c r="C939" s="364"/>
      <c r="D939" s="364"/>
      <c r="E939" s="78"/>
      <c r="F939" s="78"/>
      <c r="G939" s="78"/>
      <c r="H939" s="285"/>
      <c r="I939" s="78">
        <v>47.922999999999995</v>
      </c>
      <c r="J939" s="78">
        <v>50.278999999999996</v>
      </c>
      <c r="K939" s="78">
        <v>183.38799999999998</v>
      </c>
      <c r="L939" s="78">
        <v>1288.8899999999999</v>
      </c>
      <c r="M939" s="73"/>
      <c r="N939" s="139">
        <f>N938+N937+N924+N921+N918+N913+N902+N893</f>
        <v>92.048761999999996</v>
      </c>
    </row>
    <row r="940" spans="1:14" x14ac:dyDescent="0.2">
      <c r="A940" s="298"/>
      <c r="B940" s="285" t="s">
        <v>84</v>
      </c>
      <c r="C940" s="364"/>
      <c r="D940" s="364"/>
      <c r="E940" s="298"/>
      <c r="F940" s="298"/>
      <c r="G940" s="298"/>
      <c r="H940" s="297"/>
      <c r="I940" s="78">
        <v>78.98299999999999</v>
      </c>
      <c r="J940" s="78">
        <v>82.929000000000002</v>
      </c>
      <c r="K940" s="78">
        <v>327.43799999999999</v>
      </c>
      <c r="L940" s="78">
        <v>2313.5699999999997</v>
      </c>
      <c r="M940" s="73">
        <v>0</v>
      </c>
      <c r="N940" s="139">
        <f>N939+N887</f>
        <v>166.71671700000002</v>
      </c>
    </row>
    <row r="941" spans="1:14" ht="31.5" x14ac:dyDescent="0.2">
      <c r="A941" s="285" t="s">
        <v>1</v>
      </c>
      <c r="B941" s="284" t="s">
        <v>2</v>
      </c>
      <c r="C941" s="353"/>
      <c r="D941" s="353"/>
      <c r="E941" s="285" t="s">
        <v>3</v>
      </c>
      <c r="F941" s="285" t="s">
        <v>4</v>
      </c>
      <c r="G941" s="285" t="s">
        <v>5</v>
      </c>
      <c r="H941" s="285" t="s">
        <v>6</v>
      </c>
      <c r="I941" s="285" t="s">
        <v>7</v>
      </c>
      <c r="J941" s="285" t="s">
        <v>8</v>
      </c>
      <c r="K941" s="285" t="s">
        <v>9</v>
      </c>
      <c r="L941" s="285" t="s">
        <v>10</v>
      </c>
      <c r="M941" s="73" t="s">
        <v>11</v>
      </c>
      <c r="N941" s="138"/>
    </row>
    <row r="942" spans="1:14" x14ac:dyDescent="0.2">
      <c r="A942" s="475" t="s">
        <v>322</v>
      </c>
      <c r="B942" s="476"/>
      <c r="C942" s="354"/>
      <c r="D942" s="354"/>
      <c r="E942" s="78"/>
      <c r="F942" s="78"/>
      <c r="G942" s="78"/>
      <c r="H942" s="285"/>
      <c r="I942" s="298"/>
      <c r="J942" s="298"/>
      <c r="K942" s="298"/>
      <c r="L942" s="298"/>
      <c r="M942" s="73"/>
      <c r="N942" s="138"/>
    </row>
    <row r="943" spans="1:14" ht="12" customHeight="1" x14ac:dyDescent="0.2">
      <c r="A943" s="558" t="s">
        <v>14</v>
      </c>
      <c r="B943" s="559"/>
      <c r="C943" s="418"/>
      <c r="D943" s="418"/>
      <c r="E943" s="220"/>
      <c r="F943" s="220"/>
      <c r="G943" s="220"/>
      <c r="H943" s="221"/>
      <c r="I943" s="220"/>
      <c r="J943" s="220"/>
      <c r="K943" s="220"/>
      <c r="L943" s="220"/>
      <c r="M943" s="222"/>
      <c r="N943" s="138"/>
    </row>
    <row r="944" spans="1:14" ht="12" customHeight="1" x14ac:dyDescent="0.2">
      <c r="A944" s="298" t="s">
        <v>15</v>
      </c>
      <c r="B944" s="484" t="s">
        <v>166</v>
      </c>
      <c r="C944" s="362"/>
      <c r="D944" s="362"/>
      <c r="E944" s="298" t="s">
        <v>167</v>
      </c>
      <c r="F944" s="298">
        <v>33.299999999999997</v>
      </c>
      <c r="G944" s="298">
        <v>33.299999999999997</v>
      </c>
      <c r="H944" s="297"/>
      <c r="I944" s="298">
        <v>3.4</v>
      </c>
      <c r="J944" s="298">
        <v>0.33</v>
      </c>
      <c r="K944" s="298">
        <v>22.5</v>
      </c>
      <c r="L944" s="298">
        <v>109.2</v>
      </c>
      <c r="M944" s="73">
        <v>40.1</v>
      </c>
      <c r="N944" s="138">
        <f t="shared" ref="N944:N948" si="53">F944*M944/1000</f>
        <v>1.3353299999999999</v>
      </c>
    </row>
    <row r="945" spans="1:14" x14ac:dyDescent="0.2">
      <c r="A945" s="298"/>
      <c r="B945" s="551"/>
      <c r="C945" s="414"/>
      <c r="D945" s="414"/>
      <c r="E945" s="298" t="s">
        <v>20</v>
      </c>
      <c r="F945" s="298">
        <v>7.5</v>
      </c>
      <c r="G945" s="298">
        <v>7.5</v>
      </c>
      <c r="H945" s="297"/>
      <c r="I945" s="298" t="s">
        <v>21</v>
      </c>
      <c r="J945" s="298" t="s">
        <v>21</v>
      </c>
      <c r="K945" s="298">
        <v>7.4</v>
      </c>
      <c r="L945" s="298">
        <v>28.4</v>
      </c>
      <c r="M945" s="73">
        <v>54.87</v>
      </c>
      <c r="N945" s="138">
        <f t="shared" si="53"/>
        <v>0.41152499999999997</v>
      </c>
    </row>
    <row r="946" spans="1:14" x14ac:dyDescent="0.2">
      <c r="A946" s="298"/>
      <c r="B946" s="294"/>
      <c r="C946" s="442" t="s">
        <v>410</v>
      </c>
      <c r="D946" s="442" t="s">
        <v>395</v>
      </c>
      <c r="E946" s="298" t="s">
        <v>22</v>
      </c>
      <c r="F946" s="298">
        <v>0.06</v>
      </c>
      <c r="G946" s="298">
        <v>0.06</v>
      </c>
      <c r="H946" s="297"/>
      <c r="I946" s="298"/>
      <c r="J946" s="298"/>
      <c r="K946" s="298"/>
      <c r="L946" s="298"/>
      <c r="M946" s="73"/>
      <c r="N946" s="138">
        <f t="shared" si="53"/>
        <v>0</v>
      </c>
    </row>
    <row r="947" spans="1:14" ht="13.5" customHeight="1" x14ac:dyDescent="0.2">
      <c r="A947" s="298"/>
      <c r="B947" s="283"/>
      <c r="C947" s="352"/>
      <c r="D947" s="352"/>
      <c r="E947" s="298" t="s">
        <v>19</v>
      </c>
      <c r="F947" s="298">
        <v>73.8</v>
      </c>
      <c r="G947" s="298">
        <v>73.8</v>
      </c>
      <c r="H947" s="297"/>
      <c r="I947" s="298">
        <v>2.08</v>
      </c>
      <c r="J947" s="298">
        <v>2.36</v>
      </c>
      <c r="K947" s="298">
        <v>3.49</v>
      </c>
      <c r="L947" s="298">
        <v>42.8</v>
      </c>
      <c r="M947" s="73">
        <v>51.71</v>
      </c>
      <c r="N947" s="138">
        <f t="shared" si="53"/>
        <v>3.816198</v>
      </c>
    </row>
    <row r="948" spans="1:14" x14ac:dyDescent="0.2">
      <c r="A948" s="298"/>
      <c r="B948" s="283"/>
      <c r="C948" s="352"/>
      <c r="D948" s="352"/>
      <c r="E948" s="298" t="s">
        <v>23</v>
      </c>
      <c r="F948" s="298">
        <v>5</v>
      </c>
      <c r="G948" s="298">
        <v>5</v>
      </c>
      <c r="H948" s="297"/>
      <c r="I948" s="298">
        <v>0.04</v>
      </c>
      <c r="J948" s="298">
        <v>3.6</v>
      </c>
      <c r="K948" s="298">
        <v>0.28000000000000003</v>
      </c>
      <c r="L948" s="298">
        <v>33.049999999999997</v>
      </c>
      <c r="M948" s="73">
        <v>504.7</v>
      </c>
      <c r="N948" s="138">
        <f t="shared" si="53"/>
        <v>2.5234999999999999</v>
      </c>
    </row>
    <row r="949" spans="1:14" x14ac:dyDescent="0.2">
      <c r="A949" s="298"/>
      <c r="B949" s="283"/>
      <c r="C949" s="352"/>
      <c r="D949" s="352"/>
      <c r="E949" s="298"/>
      <c r="F949" s="298"/>
      <c r="G949" s="298"/>
      <c r="H949" s="297" t="s">
        <v>24</v>
      </c>
      <c r="I949" s="78">
        <v>5.5200000000000005</v>
      </c>
      <c r="J949" s="78">
        <v>6.29</v>
      </c>
      <c r="K949" s="78">
        <v>33.67</v>
      </c>
      <c r="L949" s="78">
        <v>213.45</v>
      </c>
      <c r="M949" s="73"/>
      <c r="N949" s="139">
        <f>SUM(N944:N948)</f>
        <v>8.0865530000000003</v>
      </c>
    </row>
    <row r="950" spans="1:14" x14ac:dyDescent="0.2">
      <c r="A950" s="298" t="s">
        <v>25</v>
      </c>
      <c r="B950" s="472" t="s">
        <v>26</v>
      </c>
      <c r="C950" s="350"/>
      <c r="D950" s="350"/>
      <c r="E950" s="298" t="s">
        <v>27</v>
      </c>
      <c r="F950" s="298">
        <v>4</v>
      </c>
      <c r="G950" s="298"/>
      <c r="H950" s="297"/>
      <c r="I950" s="298">
        <v>0.19</v>
      </c>
      <c r="J950" s="298">
        <v>0.14000000000000001</v>
      </c>
      <c r="K950" s="298">
        <v>0.3</v>
      </c>
      <c r="L950" s="298"/>
      <c r="M950" s="73">
        <v>210.72</v>
      </c>
      <c r="N950" s="138">
        <f t="shared" si="52"/>
        <v>0.84287999999999996</v>
      </c>
    </row>
    <row r="951" spans="1:14" x14ac:dyDescent="0.2">
      <c r="A951" s="298" t="s">
        <v>28</v>
      </c>
      <c r="B951" s="473"/>
      <c r="C951" s="351">
        <v>200</v>
      </c>
      <c r="D951" s="351">
        <v>200</v>
      </c>
      <c r="E951" s="298" t="s">
        <v>143</v>
      </c>
      <c r="F951" s="298">
        <v>100</v>
      </c>
      <c r="G951" s="298"/>
      <c r="H951" s="297"/>
      <c r="I951" s="298">
        <v>2.82</v>
      </c>
      <c r="J951" s="298">
        <v>3.2</v>
      </c>
      <c r="K951" s="298">
        <v>4.7300000000000004</v>
      </c>
      <c r="L951" s="298">
        <v>58</v>
      </c>
      <c r="M951" s="73">
        <v>51.71</v>
      </c>
      <c r="N951" s="138">
        <f t="shared" si="52"/>
        <v>5.1710000000000003</v>
      </c>
    </row>
    <row r="952" spans="1:14" x14ac:dyDescent="0.2">
      <c r="A952" s="298"/>
      <c r="B952" s="283"/>
      <c r="C952" s="352"/>
      <c r="D952" s="352"/>
      <c r="E952" s="298" t="s">
        <v>20</v>
      </c>
      <c r="F952" s="298">
        <v>20</v>
      </c>
      <c r="G952" s="298"/>
      <c r="H952" s="297"/>
      <c r="I952" s="298" t="s">
        <v>21</v>
      </c>
      <c r="J952" s="298" t="s">
        <v>21</v>
      </c>
      <c r="K952" s="298">
        <v>19.96</v>
      </c>
      <c r="L952" s="298">
        <v>75.8</v>
      </c>
      <c r="M952" s="73">
        <v>52.87</v>
      </c>
      <c r="N952" s="138">
        <f t="shared" si="52"/>
        <v>1.0573999999999999</v>
      </c>
    </row>
    <row r="953" spans="1:14" x14ac:dyDescent="0.2">
      <c r="A953" s="298"/>
      <c r="B953" s="283"/>
      <c r="C953" s="352"/>
      <c r="D953" s="352"/>
      <c r="E953" s="298"/>
      <c r="F953" s="298"/>
      <c r="G953" s="298"/>
      <c r="H953" s="297">
        <v>200</v>
      </c>
      <c r="I953" s="78">
        <f>SUM(I950:I952)</f>
        <v>3.01</v>
      </c>
      <c r="J953" s="78">
        <f t="shared" ref="J953:L953" si="54">SUM(J950:J952)</f>
        <v>3.3400000000000003</v>
      </c>
      <c r="K953" s="78">
        <f t="shared" si="54"/>
        <v>24.990000000000002</v>
      </c>
      <c r="L953" s="78">
        <f t="shared" si="54"/>
        <v>133.80000000000001</v>
      </c>
      <c r="M953" s="78"/>
      <c r="N953" s="139">
        <f>SUM(N950:N952)</f>
        <v>7.0712799999999998</v>
      </c>
    </row>
    <row r="954" spans="1:14" ht="12" customHeight="1" x14ac:dyDescent="0.2">
      <c r="A954" s="298" t="s">
        <v>29</v>
      </c>
      <c r="B954" s="474" t="s">
        <v>30</v>
      </c>
      <c r="C954" s="352">
        <v>70</v>
      </c>
      <c r="D954" s="352">
        <v>90</v>
      </c>
      <c r="E954" s="298" t="s">
        <v>31</v>
      </c>
      <c r="F954" s="298">
        <v>80</v>
      </c>
      <c r="G954" s="298">
        <v>80</v>
      </c>
      <c r="H954" s="297"/>
      <c r="I954" s="298">
        <v>6.96</v>
      </c>
      <c r="J954" s="298">
        <v>1.2</v>
      </c>
      <c r="K954" s="298">
        <v>32.96</v>
      </c>
      <c r="L954" s="298">
        <v>181</v>
      </c>
      <c r="M954" s="73">
        <v>55.61</v>
      </c>
      <c r="N954" s="138">
        <f t="shared" si="52"/>
        <v>4.4488000000000003</v>
      </c>
    </row>
    <row r="955" spans="1:14" x14ac:dyDescent="0.2">
      <c r="A955" s="298"/>
      <c r="B955" s="474"/>
      <c r="C955" s="352">
        <v>10</v>
      </c>
      <c r="D955" s="352">
        <v>10</v>
      </c>
      <c r="E955" s="298" t="s">
        <v>32</v>
      </c>
      <c r="F955" s="298">
        <v>10</v>
      </c>
      <c r="G955" s="298"/>
      <c r="H955" s="297"/>
      <c r="I955" s="298">
        <v>2.68</v>
      </c>
      <c r="J955" s="298">
        <v>2.57</v>
      </c>
      <c r="K955" s="298" t="s">
        <v>21</v>
      </c>
      <c r="L955" s="298">
        <v>33.79</v>
      </c>
      <c r="M955" s="73">
        <v>523.4</v>
      </c>
      <c r="N955" s="138">
        <f t="shared" si="52"/>
        <v>5.234</v>
      </c>
    </row>
    <row r="956" spans="1:14" ht="12" customHeight="1" x14ac:dyDescent="0.2">
      <c r="A956" s="298"/>
      <c r="B956" s="283"/>
      <c r="C956" s="352">
        <v>10</v>
      </c>
      <c r="D956" s="352">
        <v>10</v>
      </c>
      <c r="E956" s="298" t="s">
        <v>33</v>
      </c>
      <c r="F956" s="298">
        <v>10</v>
      </c>
      <c r="G956" s="298"/>
      <c r="H956" s="297"/>
      <c r="I956" s="298">
        <v>0.08</v>
      </c>
      <c r="J956" s="298">
        <v>7.25</v>
      </c>
      <c r="K956" s="298">
        <v>0.26</v>
      </c>
      <c r="L956" s="298">
        <v>66.099999999999994</v>
      </c>
      <c r="M956" s="73">
        <v>504.7</v>
      </c>
      <c r="N956" s="138">
        <f t="shared" si="52"/>
        <v>5.0469999999999997</v>
      </c>
    </row>
    <row r="957" spans="1:14" ht="22.5" x14ac:dyDescent="0.2">
      <c r="A957" s="298" t="s">
        <v>34</v>
      </c>
      <c r="B957" s="283"/>
      <c r="C957" s="352"/>
      <c r="D957" s="352"/>
      <c r="E957" s="298"/>
      <c r="F957" s="298"/>
      <c r="G957" s="298"/>
      <c r="H957" s="297" t="s">
        <v>35</v>
      </c>
      <c r="I957" s="78">
        <f>SUM(I954:I956)</f>
        <v>9.7200000000000006</v>
      </c>
      <c r="J957" s="78">
        <f t="shared" ref="J957:L957" si="55">SUM(J954:J956)</f>
        <v>11.02</v>
      </c>
      <c r="K957" s="78">
        <f t="shared" si="55"/>
        <v>33.22</v>
      </c>
      <c r="L957" s="78">
        <f t="shared" si="55"/>
        <v>280.89</v>
      </c>
      <c r="M957" s="78"/>
      <c r="N957" s="139">
        <f>SUM(N954:N956)</f>
        <v>14.729800000000001</v>
      </c>
    </row>
    <row r="958" spans="1:14" x14ac:dyDescent="0.2">
      <c r="A958" s="298"/>
      <c r="B958" s="283" t="s">
        <v>144</v>
      </c>
      <c r="C958" s="352">
        <v>120</v>
      </c>
      <c r="D958" s="352">
        <v>120</v>
      </c>
      <c r="E958" s="298" t="s">
        <v>168</v>
      </c>
      <c r="F958" s="298">
        <v>120</v>
      </c>
      <c r="G958" s="298">
        <v>120</v>
      </c>
      <c r="H958" s="297">
        <v>120</v>
      </c>
      <c r="I958" s="78">
        <v>1.8</v>
      </c>
      <c r="J958" s="78">
        <v>0.08</v>
      </c>
      <c r="K958" s="78">
        <v>17.2</v>
      </c>
      <c r="L958" s="78">
        <v>74.8</v>
      </c>
      <c r="M958" s="73">
        <v>68.900000000000006</v>
      </c>
      <c r="N958" s="139">
        <f t="shared" si="52"/>
        <v>8.2680000000000007</v>
      </c>
    </row>
    <row r="959" spans="1:14" x14ac:dyDescent="0.2">
      <c r="A959" s="298" t="s">
        <v>38</v>
      </c>
      <c r="B959" s="452" t="s">
        <v>430</v>
      </c>
      <c r="C959" s="352">
        <v>200</v>
      </c>
      <c r="D959" s="352">
        <v>100</v>
      </c>
      <c r="E959" s="461" t="s">
        <v>430</v>
      </c>
      <c r="F959" s="298">
        <v>200</v>
      </c>
      <c r="G959" s="298">
        <v>200</v>
      </c>
      <c r="H959" s="297">
        <v>200</v>
      </c>
      <c r="I959" s="78"/>
      <c r="J959" s="78"/>
      <c r="K959" s="78">
        <v>19</v>
      </c>
      <c r="L959" s="78">
        <v>75</v>
      </c>
      <c r="M959" s="73">
        <v>65.86</v>
      </c>
      <c r="N959" s="139">
        <f t="shared" si="52"/>
        <v>13.172000000000001</v>
      </c>
    </row>
    <row r="960" spans="1:14" ht="12" customHeight="1" x14ac:dyDescent="0.2">
      <c r="A960" s="487" t="s">
        <v>39</v>
      </c>
      <c r="B960" s="488"/>
      <c r="C960" s="365"/>
      <c r="D960" s="365"/>
      <c r="E960" s="242"/>
      <c r="F960" s="242"/>
      <c r="G960" s="242"/>
      <c r="H960" s="243"/>
      <c r="I960" s="244">
        <f>I959+I958+I957+I953+I949</f>
        <v>20.05</v>
      </c>
      <c r="J960" s="244">
        <f t="shared" ref="J960:N960" si="56">J959+J958+J957+J953+J949</f>
        <v>20.73</v>
      </c>
      <c r="K960" s="244">
        <f t="shared" si="56"/>
        <v>128.07999999999998</v>
      </c>
      <c r="L960" s="244">
        <f t="shared" si="56"/>
        <v>777.94</v>
      </c>
      <c r="M960" s="244">
        <f t="shared" si="56"/>
        <v>134.76</v>
      </c>
      <c r="N960" s="244">
        <f t="shared" si="56"/>
        <v>51.327633000000006</v>
      </c>
    </row>
    <row r="961" spans="1:14" x14ac:dyDescent="0.2">
      <c r="A961" s="298" t="s">
        <v>40</v>
      </c>
      <c r="B961" s="283"/>
      <c r="C961" s="352"/>
      <c r="D961" s="352"/>
      <c r="E961" s="298"/>
      <c r="F961" s="298"/>
      <c r="G961" s="298"/>
      <c r="H961" s="297"/>
      <c r="I961" s="298"/>
      <c r="J961" s="298"/>
      <c r="K961" s="298"/>
      <c r="L961" s="298"/>
      <c r="M961" s="73"/>
      <c r="N961" s="138">
        <f t="shared" si="52"/>
        <v>0</v>
      </c>
    </row>
    <row r="962" spans="1:14" ht="12" customHeight="1" x14ac:dyDescent="0.2">
      <c r="A962" s="298" t="s">
        <v>189</v>
      </c>
      <c r="B962" s="474" t="s">
        <v>190</v>
      </c>
      <c r="C962" s="352">
        <v>80</v>
      </c>
      <c r="D962" s="352">
        <v>120</v>
      </c>
      <c r="E962" s="298" t="s">
        <v>50</v>
      </c>
      <c r="F962" s="298">
        <v>46</v>
      </c>
      <c r="G962" s="298">
        <v>33.200000000000003</v>
      </c>
      <c r="H962" s="297"/>
      <c r="I962" s="298">
        <v>0.92</v>
      </c>
      <c r="J962" s="298">
        <v>0.1</v>
      </c>
      <c r="K962" s="298">
        <v>6.4</v>
      </c>
      <c r="L962" s="298">
        <v>26.5</v>
      </c>
      <c r="M962" s="73">
        <v>30.16</v>
      </c>
      <c r="N962" s="138">
        <f t="shared" si="52"/>
        <v>1.3873599999999999</v>
      </c>
    </row>
    <row r="963" spans="1:14" x14ac:dyDescent="0.2">
      <c r="A963" s="298"/>
      <c r="B963" s="474"/>
      <c r="C963" s="352"/>
      <c r="D963" s="352"/>
      <c r="E963" s="298" t="s">
        <v>147</v>
      </c>
      <c r="F963" s="298">
        <v>31</v>
      </c>
      <c r="G963" s="298">
        <v>24.8</v>
      </c>
      <c r="H963" s="297"/>
      <c r="I963" s="298">
        <v>0.46</v>
      </c>
      <c r="J963" s="298">
        <v>0.02</v>
      </c>
      <c r="K963" s="298">
        <v>2.57</v>
      </c>
      <c r="L963" s="298">
        <v>10.42</v>
      </c>
      <c r="M963" s="73">
        <v>38.06</v>
      </c>
      <c r="N963" s="138">
        <f t="shared" si="52"/>
        <v>1.1798600000000001</v>
      </c>
    </row>
    <row r="964" spans="1:14" x14ac:dyDescent="0.2">
      <c r="A964" s="298"/>
      <c r="B964" s="283"/>
      <c r="C964" s="352"/>
      <c r="D964" s="352"/>
      <c r="E964" s="298" t="s">
        <v>43</v>
      </c>
      <c r="F964" s="298">
        <v>19</v>
      </c>
      <c r="G964" s="298">
        <v>15.2</v>
      </c>
      <c r="H964" s="297"/>
      <c r="I964" s="298">
        <v>0.25</v>
      </c>
      <c r="J964" s="298">
        <v>0.01</v>
      </c>
      <c r="K964" s="298">
        <v>1.38</v>
      </c>
      <c r="L964" s="298">
        <v>5.18</v>
      </c>
      <c r="M964" s="73">
        <v>36.67</v>
      </c>
      <c r="N964" s="138">
        <f t="shared" si="52"/>
        <v>0.69673000000000007</v>
      </c>
    </row>
    <row r="965" spans="1:14" x14ac:dyDescent="0.2">
      <c r="A965" s="298"/>
      <c r="B965" s="283"/>
      <c r="C965" s="352"/>
      <c r="D965" s="352"/>
      <c r="E965" s="298" t="s">
        <v>53</v>
      </c>
      <c r="F965" s="298">
        <v>30</v>
      </c>
      <c r="G965" s="298">
        <v>30</v>
      </c>
      <c r="H965" s="297"/>
      <c r="I965" s="298">
        <v>0.24</v>
      </c>
      <c r="J965" s="298">
        <v>0.03</v>
      </c>
      <c r="K965" s="298">
        <v>0.48</v>
      </c>
      <c r="L965" s="298">
        <v>3.9</v>
      </c>
      <c r="M965" s="73"/>
      <c r="N965" s="138">
        <f t="shared" si="52"/>
        <v>0</v>
      </c>
    </row>
    <row r="966" spans="1:14" x14ac:dyDescent="0.2">
      <c r="A966" s="298"/>
      <c r="B966" s="283"/>
      <c r="C966" s="352"/>
      <c r="D966" s="352"/>
      <c r="E966" s="298" t="s">
        <v>191</v>
      </c>
      <c r="F966" s="298">
        <v>15</v>
      </c>
      <c r="G966" s="298">
        <v>0.75</v>
      </c>
      <c r="H966" s="297"/>
      <c r="I966" s="298">
        <v>0.18</v>
      </c>
      <c r="J966" s="298">
        <v>7.0000000000000007E-2</v>
      </c>
      <c r="K966" s="298">
        <v>28.07</v>
      </c>
      <c r="L966" s="298">
        <v>10.95</v>
      </c>
      <c r="M966" s="73">
        <v>119.86</v>
      </c>
      <c r="N966" s="138">
        <f t="shared" si="52"/>
        <v>1.7979000000000001</v>
      </c>
    </row>
    <row r="967" spans="1:14" x14ac:dyDescent="0.2">
      <c r="A967" s="298"/>
      <c r="B967" s="283"/>
      <c r="C967" s="352"/>
      <c r="D967" s="352"/>
      <c r="E967" s="298" t="s">
        <v>192</v>
      </c>
      <c r="F967" s="298">
        <v>9.4</v>
      </c>
      <c r="G967" s="298">
        <v>15</v>
      </c>
      <c r="H967" s="297"/>
      <c r="I967" s="298">
        <v>0.37</v>
      </c>
      <c r="J967" s="298">
        <v>3.2000000000000001E-2</v>
      </c>
      <c r="K967" s="298">
        <v>0.76</v>
      </c>
      <c r="L967" s="298">
        <v>3.92</v>
      </c>
      <c r="M967" s="73"/>
      <c r="N967" s="138">
        <f t="shared" si="52"/>
        <v>0</v>
      </c>
    </row>
    <row r="968" spans="1:14" x14ac:dyDescent="0.2">
      <c r="A968" s="298"/>
      <c r="B968" s="283"/>
      <c r="C968" s="352"/>
      <c r="D968" s="352"/>
      <c r="E968" s="298" t="s">
        <v>193</v>
      </c>
      <c r="F968" s="298">
        <v>6</v>
      </c>
      <c r="G968" s="298">
        <v>4.4000000000000004</v>
      </c>
      <c r="H968" s="297"/>
      <c r="I968" s="298">
        <v>0.15</v>
      </c>
      <c r="J968" s="298">
        <v>0.02</v>
      </c>
      <c r="K968" s="298">
        <v>0.35</v>
      </c>
      <c r="L968" s="298">
        <v>1.44</v>
      </c>
      <c r="M968" s="73">
        <v>27.74</v>
      </c>
      <c r="N968" s="138">
        <f t="shared" si="52"/>
        <v>0.16644</v>
      </c>
    </row>
    <row r="969" spans="1:14" x14ac:dyDescent="0.2">
      <c r="A969" s="298"/>
      <c r="B969" s="283"/>
      <c r="C969" s="352"/>
      <c r="D969" s="352"/>
      <c r="E969" s="298" t="s">
        <v>51</v>
      </c>
      <c r="F969" s="298">
        <v>5</v>
      </c>
      <c r="G969" s="298">
        <v>5</v>
      </c>
      <c r="H969" s="297"/>
      <c r="I969" s="298" t="s">
        <v>21</v>
      </c>
      <c r="J969" s="298">
        <v>4.99</v>
      </c>
      <c r="K969" s="298"/>
      <c r="L969" s="298">
        <v>44.95</v>
      </c>
      <c r="M969" s="73">
        <v>118.3</v>
      </c>
      <c r="N969" s="138">
        <f t="shared" si="52"/>
        <v>0.59150000000000003</v>
      </c>
    </row>
    <row r="970" spans="1:14" x14ac:dyDescent="0.2">
      <c r="A970" s="298"/>
      <c r="B970" s="283"/>
      <c r="C970" s="352"/>
      <c r="D970" s="352"/>
      <c r="E970" s="298" t="s">
        <v>22</v>
      </c>
      <c r="F970" s="298">
        <v>0.25</v>
      </c>
      <c r="G970" s="298">
        <v>0.25</v>
      </c>
      <c r="H970" s="297"/>
      <c r="I970" s="298"/>
      <c r="J970" s="298"/>
      <c r="K970" s="298"/>
      <c r="L970" s="298"/>
      <c r="M970" s="73"/>
      <c r="N970" s="138">
        <f t="shared" si="52"/>
        <v>0</v>
      </c>
    </row>
    <row r="971" spans="1:14" x14ac:dyDescent="0.2">
      <c r="A971" s="298"/>
      <c r="B971" s="283"/>
      <c r="C971" s="352"/>
      <c r="D971" s="352"/>
      <c r="E971" s="298"/>
      <c r="F971" s="298"/>
      <c r="G971" s="298"/>
      <c r="H971" s="297">
        <v>100</v>
      </c>
      <c r="I971" s="78">
        <f>SUM(I962:I970)</f>
        <v>2.5700000000000003</v>
      </c>
      <c r="J971" s="78">
        <f t="shared" ref="J971:L971" si="57">SUM(J962:J970)</f>
        <v>5.2720000000000002</v>
      </c>
      <c r="K971" s="78">
        <f t="shared" si="57"/>
        <v>40.010000000000005</v>
      </c>
      <c r="L971" s="78">
        <f t="shared" si="57"/>
        <v>107.26</v>
      </c>
      <c r="M971" s="78"/>
      <c r="N971" s="139">
        <f>SUM(N962:N970)</f>
        <v>5.8197899999999994</v>
      </c>
    </row>
    <row r="972" spans="1:14" ht="22.5" x14ac:dyDescent="0.2">
      <c r="A972" s="298" t="s">
        <v>194</v>
      </c>
      <c r="B972" s="474" t="s">
        <v>195</v>
      </c>
      <c r="C972" s="449" t="s">
        <v>57</v>
      </c>
      <c r="D972" s="449" t="s">
        <v>386</v>
      </c>
      <c r="E972" s="298" t="s">
        <v>64</v>
      </c>
      <c r="F972" s="298">
        <v>18.7</v>
      </c>
      <c r="G972" s="298">
        <v>18.7</v>
      </c>
      <c r="H972" s="297" t="s">
        <v>57</v>
      </c>
      <c r="I972" s="298">
        <v>2</v>
      </c>
      <c r="J972" s="298">
        <v>0.20499999999999999</v>
      </c>
      <c r="K972" s="298">
        <v>12.87</v>
      </c>
      <c r="L972" s="298">
        <v>62.46</v>
      </c>
      <c r="M972" s="73">
        <v>31.32</v>
      </c>
      <c r="N972" s="138">
        <f t="shared" si="52"/>
        <v>0.58568399999999998</v>
      </c>
    </row>
    <row r="973" spans="1:14" x14ac:dyDescent="0.2">
      <c r="A973" s="298"/>
      <c r="B973" s="474"/>
      <c r="C973" s="352"/>
      <c r="D973" s="352"/>
      <c r="E973" s="298" t="s">
        <v>91</v>
      </c>
      <c r="F973" s="298">
        <v>5</v>
      </c>
      <c r="G973" s="298">
        <v>5</v>
      </c>
      <c r="H973" s="297"/>
      <c r="I973" s="298">
        <v>0.63</v>
      </c>
      <c r="J973" s="298">
        <v>0.56999999999999995</v>
      </c>
      <c r="K973" s="298">
        <v>0.03</v>
      </c>
      <c r="L973" s="298">
        <v>0.73</v>
      </c>
      <c r="M973" s="73">
        <v>220.75</v>
      </c>
      <c r="N973" s="138">
        <f t="shared" si="52"/>
        <v>1.10375</v>
      </c>
    </row>
    <row r="974" spans="1:14" x14ac:dyDescent="0.2">
      <c r="A974" s="298"/>
      <c r="B974" s="283"/>
      <c r="C974" s="352"/>
      <c r="D974" s="352"/>
      <c r="E974" s="298" t="s">
        <v>22</v>
      </c>
      <c r="F974" s="298">
        <v>0.5</v>
      </c>
      <c r="G974" s="298">
        <v>0.5</v>
      </c>
      <c r="H974" s="297"/>
      <c r="I974" s="298" t="s">
        <v>21</v>
      </c>
      <c r="J974" s="298" t="s">
        <v>21</v>
      </c>
      <c r="K974" s="298" t="s">
        <v>21</v>
      </c>
      <c r="L974" s="298" t="s">
        <v>21</v>
      </c>
      <c r="M974" s="73"/>
      <c r="N974" s="138">
        <f t="shared" si="52"/>
        <v>0</v>
      </c>
    </row>
    <row r="975" spans="1:14" x14ac:dyDescent="0.2">
      <c r="A975" s="298"/>
      <c r="B975" s="283"/>
      <c r="C975" s="352"/>
      <c r="D975" s="352"/>
      <c r="E975" s="298" t="s">
        <v>196</v>
      </c>
      <c r="F975" s="298">
        <v>20</v>
      </c>
      <c r="G975" s="298">
        <v>20</v>
      </c>
      <c r="H975" s="297"/>
      <c r="I975" s="298">
        <v>0.13</v>
      </c>
      <c r="J975" s="298" t="s">
        <v>21</v>
      </c>
      <c r="K975" s="298">
        <v>0.91</v>
      </c>
      <c r="L975" s="298">
        <v>4.0999999999999996</v>
      </c>
      <c r="M975" s="73"/>
      <c r="N975" s="138">
        <f t="shared" si="52"/>
        <v>0</v>
      </c>
    </row>
    <row r="976" spans="1:14" x14ac:dyDescent="0.2">
      <c r="A976" s="298"/>
      <c r="B976" s="283"/>
      <c r="C976" s="352"/>
      <c r="D976" s="352"/>
      <c r="E976" s="298" t="s">
        <v>52</v>
      </c>
      <c r="F976" s="298">
        <v>12</v>
      </c>
      <c r="G976" s="298">
        <v>10</v>
      </c>
      <c r="H976" s="297"/>
      <c r="I976" s="298">
        <v>0.17</v>
      </c>
      <c r="J976" s="298">
        <v>0.01</v>
      </c>
      <c r="K976" s="298">
        <v>0.97</v>
      </c>
      <c r="L976" s="298">
        <v>4.13</v>
      </c>
      <c r="M976" s="73">
        <v>27.74</v>
      </c>
      <c r="N976" s="138">
        <f t="shared" si="52"/>
        <v>0.33288000000000001</v>
      </c>
    </row>
    <row r="977" spans="1:14" x14ac:dyDescent="0.2">
      <c r="A977" s="298"/>
      <c r="B977" s="283"/>
      <c r="C977" s="352"/>
      <c r="D977" s="352"/>
      <c r="E977" s="298" t="s">
        <v>43</v>
      </c>
      <c r="F977" s="298">
        <v>12.5</v>
      </c>
      <c r="G977" s="298">
        <v>10</v>
      </c>
      <c r="H977" s="297"/>
      <c r="I977" s="298" t="s">
        <v>21</v>
      </c>
      <c r="J977" s="298">
        <v>4</v>
      </c>
      <c r="K977" s="298" t="s">
        <v>21</v>
      </c>
      <c r="L977" s="298">
        <v>35.96</v>
      </c>
      <c r="M977" s="73">
        <v>36.67</v>
      </c>
      <c r="N977" s="138">
        <f t="shared" si="52"/>
        <v>0.45837499999999998</v>
      </c>
    </row>
    <row r="978" spans="1:14" x14ac:dyDescent="0.2">
      <c r="A978" s="298"/>
      <c r="B978" s="283"/>
      <c r="C978" s="352"/>
      <c r="D978" s="352"/>
      <c r="E978" s="298" t="s">
        <v>51</v>
      </c>
      <c r="F978" s="298">
        <v>5</v>
      </c>
      <c r="G978" s="298">
        <v>5</v>
      </c>
      <c r="H978" s="297"/>
      <c r="I978" s="298">
        <v>1.95</v>
      </c>
      <c r="J978" s="298">
        <v>4.9000000000000004</v>
      </c>
      <c r="K978" s="298">
        <v>2.91</v>
      </c>
      <c r="L978" s="298">
        <v>8.82</v>
      </c>
      <c r="M978" s="73">
        <v>118.3</v>
      </c>
      <c r="N978" s="138">
        <f t="shared" si="52"/>
        <v>0.59150000000000003</v>
      </c>
    </row>
    <row r="979" spans="1:14" x14ac:dyDescent="0.2">
      <c r="A979" s="298"/>
      <c r="B979" s="283"/>
      <c r="C979" s="352"/>
      <c r="D979" s="352"/>
      <c r="E979" s="298" t="s">
        <v>173</v>
      </c>
      <c r="F979" s="298"/>
      <c r="G979" s="298">
        <v>237.5</v>
      </c>
      <c r="H979" s="297"/>
      <c r="I979" s="298">
        <v>10.4</v>
      </c>
      <c r="J979" s="298">
        <v>6.48</v>
      </c>
      <c r="K979" s="298" t="s">
        <v>21</v>
      </c>
      <c r="L979" s="298">
        <v>88.29</v>
      </c>
      <c r="M979" s="73"/>
      <c r="N979" s="138">
        <f t="shared" si="52"/>
        <v>0</v>
      </c>
    </row>
    <row r="980" spans="1:14" x14ac:dyDescent="0.2">
      <c r="A980" s="298"/>
      <c r="B980" s="283"/>
      <c r="C980" s="352"/>
      <c r="D980" s="352"/>
      <c r="E980" s="298" t="s">
        <v>55</v>
      </c>
      <c r="F980" s="298">
        <v>54</v>
      </c>
      <c r="G980" s="298" t="s">
        <v>113</v>
      </c>
      <c r="H980" s="297"/>
      <c r="I980" s="298">
        <v>10</v>
      </c>
      <c r="J980" s="298">
        <v>6.48</v>
      </c>
      <c r="K980" s="298" t="s">
        <v>21</v>
      </c>
      <c r="L980" s="298">
        <v>88.29</v>
      </c>
      <c r="M980" s="73">
        <v>323.91000000000003</v>
      </c>
      <c r="N980" s="138">
        <f t="shared" si="52"/>
        <v>17.491140000000001</v>
      </c>
    </row>
    <row r="981" spans="1:14" x14ac:dyDescent="0.2">
      <c r="A981" s="298"/>
      <c r="B981" s="283"/>
      <c r="C981" s="352"/>
      <c r="D981" s="352"/>
      <c r="E981" s="298"/>
      <c r="F981" s="298"/>
      <c r="G981" s="298"/>
      <c r="H981" s="297"/>
      <c r="I981" s="78">
        <f>SUM(I972:I980)</f>
        <v>25.28</v>
      </c>
      <c r="J981" s="78">
        <f t="shared" ref="J981:L981" si="58">SUM(J972:J980)</f>
        <v>22.645</v>
      </c>
      <c r="K981" s="78">
        <f t="shared" si="58"/>
        <v>17.689999999999998</v>
      </c>
      <c r="L981" s="78">
        <f t="shared" si="58"/>
        <v>292.78000000000003</v>
      </c>
      <c r="M981" s="78"/>
      <c r="N981" s="139">
        <f>SUM(N972:N980)</f>
        <v>20.563329000000003</v>
      </c>
    </row>
    <row r="982" spans="1:14" ht="12" customHeight="1" x14ac:dyDescent="0.2">
      <c r="A982" s="93" t="s">
        <v>197</v>
      </c>
      <c r="B982" s="479" t="s">
        <v>198</v>
      </c>
      <c r="C982" s="357">
        <v>130</v>
      </c>
      <c r="D982" s="357">
        <v>180</v>
      </c>
      <c r="E982" s="93" t="s">
        <v>60</v>
      </c>
      <c r="F982" s="93">
        <v>110</v>
      </c>
      <c r="G982" s="93">
        <v>77.25</v>
      </c>
      <c r="H982" s="93"/>
      <c r="I982" s="93">
        <v>19.2</v>
      </c>
      <c r="J982" s="93">
        <v>12.4</v>
      </c>
      <c r="K982" s="93" t="s">
        <v>21</v>
      </c>
      <c r="L982" s="93">
        <v>168.4</v>
      </c>
      <c r="M982" s="73">
        <v>323.91000000000003</v>
      </c>
      <c r="N982" s="138">
        <f t="shared" si="52"/>
        <v>35.630100000000006</v>
      </c>
    </row>
    <row r="983" spans="1:14" x14ac:dyDescent="0.2">
      <c r="A983" s="93"/>
      <c r="B983" s="479"/>
      <c r="C983" s="357"/>
      <c r="D983" s="357"/>
      <c r="E983" s="93" t="s">
        <v>22</v>
      </c>
      <c r="F983" s="93">
        <v>2</v>
      </c>
      <c r="G983" s="93">
        <v>2</v>
      </c>
      <c r="H983" s="93"/>
      <c r="I983" s="93" t="s">
        <v>21</v>
      </c>
      <c r="J983" s="93" t="s">
        <v>21</v>
      </c>
      <c r="K983" s="93" t="s">
        <v>21</v>
      </c>
      <c r="L983" s="93"/>
      <c r="M983" s="73"/>
      <c r="N983" s="138">
        <f t="shared" si="52"/>
        <v>0</v>
      </c>
    </row>
    <row r="984" spans="1:14" ht="12" customHeight="1" x14ac:dyDescent="0.2">
      <c r="A984" s="93"/>
      <c r="B984" s="479"/>
      <c r="C984" s="357"/>
      <c r="D984" s="357"/>
      <c r="E984" s="93" t="s">
        <v>73</v>
      </c>
      <c r="F984" s="93">
        <v>15</v>
      </c>
      <c r="G984" s="93">
        <v>15</v>
      </c>
      <c r="H984" s="93"/>
      <c r="I984" s="93">
        <v>1.3</v>
      </c>
      <c r="J984" s="93">
        <v>0.22</v>
      </c>
      <c r="K984" s="93">
        <v>6.09</v>
      </c>
      <c r="L984" s="93">
        <v>31.35</v>
      </c>
      <c r="M984" s="73">
        <v>46.28</v>
      </c>
      <c r="N984" s="138">
        <f t="shared" si="52"/>
        <v>0.69420000000000004</v>
      </c>
    </row>
    <row r="985" spans="1:14" x14ac:dyDescent="0.2">
      <c r="A985" s="93"/>
      <c r="B985" s="291"/>
      <c r="C985" s="357"/>
      <c r="D985" s="357"/>
      <c r="E985" s="298" t="s">
        <v>19</v>
      </c>
      <c r="F985" s="93">
        <v>23</v>
      </c>
      <c r="G985" s="93">
        <v>23</v>
      </c>
      <c r="H985" s="93"/>
      <c r="I985" s="93">
        <v>0.64</v>
      </c>
      <c r="J985" s="93">
        <v>0.81</v>
      </c>
      <c r="K985" s="93">
        <v>1.07</v>
      </c>
      <c r="L985" s="93">
        <v>14.03</v>
      </c>
      <c r="M985" s="73">
        <v>51.71</v>
      </c>
      <c r="N985" s="138">
        <f t="shared" si="52"/>
        <v>1.18933</v>
      </c>
    </row>
    <row r="986" spans="1:14" x14ac:dyDescent="0.2">
      <c r="A986" s="93"/>
      <c r="B986" s="291"/>
      <c r="C986" s="357"/>
      <c r="D986" s="357"/>
      <c r="E986" s="93" t="s">
        <v>176</v>
      </c>
      <c r="F986" s="93"/>
      <c r="G986" s="93"/>
      <c r="H986" s="93">
        <v>113</v>
      </c>
      <c r="I986" s="93"/>
      <c r="J986" s="93"/>
      <c r="K986" s="93"/>
      <c r="L986" s="93"/>
      <c r="M986" s="73"/>
      <c r="N986" s="138"/>
    </row>
    <row r="987" spans="1:14" x14ac:dyDescent="0.2">
      <c r="A987" s="93"/>
      <c r="B987" s="291"/>
      <c r="C987" s="357"/>
      <c r="D987" s="357"/>
      <c r="E987" s="93" t="s">
        <v>199</v>
      </c>
      <c r="F987" s="93">
        <v>1</v>
      </c>
      <c r="G987" s="93">
        <v>1</v>
      </c>
      <c r="H987" s="93" t="s">
        <v>200</v>
      </c>
      <c r="I987" s="93">
        <v>5.72</v>
      </c>
      <c r="J987" s="93">
        <v>4.5</v>
      </c>
      <c r="K987" s="93">
        <v>0.27</v>
      </c>
      <c r="L987" s="93">
        <v>61.47</v>
      </c>
      <c r="M987" s="73">
        <v>220.75</v>
      </c>
      <c r="N987" s="138">
        <f t="shared" ref="N987:N1047" si="59">F987*M987/1000</f>
        <v>0.22075</v>
      </c>
    </row>
    <row r="988" spans="1:14" x14ac:dyDescent="0.2">
      <c r="A988" s="93"/>
      <c r="B988" s="291"/>
      <c r="C988" s="357"/>
      <c r="D988" s="357"/>
      <c r="E988" s="93" t="s">
        <v>93</v>
      </c>
      <c r="F988" s="93">
        <v>4</v>
      </c>
      <c r="G988" s="93">
        <v>4</v>
      </c>
      <c r="H988" s="93"/>
      <c r="I988" s="93">
        <v>2.64</v>
      </c>
      <c r="J988" s="93">
        <v>4.8000000000000001E-2</v>
      </c>
      <c r="K988" s="93">
        <v>1.37</v>
      </c>
      <c r="L988" s="93">
        <v>7.24</v>
      </c>
      <c r="M988" s="73"/>
      <c r="N988" s="138">
        <f t="shared" si="59"/>
        <v>0</v>
      </c>
    </row>
    <row r="989" spans="1:14" ht="22.5" x14ac:dyDescent="0.2">
      <c r="A989" s="93"/>
      <c r="B989" s="291"/>
      <c r="C989" s="357"/>
      <c r="D989" s="357"/>
      <c r="E989" s="93" t="s">
        <v>201</v>
      </c>
      <c r="F989" s="93">
        <v>1</v>
      </c>
      <c r="G989" s="93">
        <v>1</v>
      </c>
      <c r="H989" s="93"/>
      <c r="I989" s="93"/>
      <c r="J989" s="93">
        <v>0.999</v>
      </c>
      <c r="K989" s="93"/>
      <c r="L989" s="93">
        <v>8.99</v>
      </c>
      <c r="M989" s="73">
        <v>118.3</v>
      </c>
      <c r="N989" s="138">
        <f t="shared" si="59"/>
        <v>0.1183</v>
      </c>
    </row>
    <row r="990" spans="1:14" x14ac:dyDescent="0.2">
      <c r="A990" s="93"/>
      <c r="B990" s="291"/>
      <c r="C990" s="357"/>
      <c r="D990" s="357"/>
      <c r="E990" s="93"/>
      <c r="F990" s="93"/>
      <c r="G990" s="93"/>
      <c r="H990" s="93">
        <v>150</v>
      </c>
      <c r="I990" s="292">
        <f>SUM(I982:I989)</f>
        <v>29.5</v>
      </c>
      <c r="J990" s="292">
        <f t="shared" ref="J990:L990" si="60">SUM(J982:J989)</f>
        <v>18.976999999999997</v>
      </c>
      <c r="K990" s="292">
        <f t="shared" si="60"/>
        <v>8.8000000000000007</v>
      </c>
      <c r="L990" s="292">
        <f t="shared" si="60"/>
        <v>291.48</v>
      </c>
      <c r="M990" s="292"/>
      <c r="N990" s="139">
        <f>SUM(N982:N989)</f>
        <v>37.852680000000007</v>
      </c>
    </row>
    <row r="991" spans="1:14" x14ac:dyDescent="0.2">
      <c r="A991" s="298" t="s">
        <v>202</v>
      </c>
      <c r="B991" s="283" t="s">
        <v>118</v>
      </c>
      <c r="C991" s="352">
        <v>50</v>
      </c>
      <c r="D991" s="352">
        <v>50</v>
      </c>
      <c r="E991" s="298" t="s">
        <v>54</v>
      </c>
      <c r="F991" s="298">
        <v>50</v>
      </c>
      <c r="G991" s="298"/>
      <c r="H991" s="297"/>
      <c r="I991" s="298"/>
      <c r="J991" s="298">
        <v>0.99</v>
      </c>
      <c r="K991" s="298"/>
      <c r="L991" s="298">
        <v>8.99</v>
      </c>
      <c r="M991" s="73"/>
      <c r="N991" s="138">
        <f t="shared" si="59"/>
        <v>0</v>
      </c>
    </row>
    <row r="992" spans="1:14" x14ac:dyDescent="0.2">
      <c r="A992" s="298"/>
      <c r="B992" s="283"/>
      <c r="C992" s="352"/>
      <c r="D992" s="352"/>
      <c r="E992" s="298" t="s">
        <v>51</v>
      </c>
      <c r="F992" s="298">
        <v>1</v>
      </c>
      <c r="G992" s="298"/>
      <c r="H992" s="297"/>
      <c r="I992" s="298">
        <v>0.26</v>
      </c>
      <c r="J992" s="298">
        <v>0.02</v>
      </c>
      <c r="K992" s="298">
        <v>1.71</v>
      </c>
      <c r="L992" s="298">
        <v>8.35</v>
      </c>
      <c r="M992" s="73">
        <v>118.3</v>
      </c>
      <c r="N992" s="138">
        <f t="shared" si="59"/>
        <v>0.1183</v>
      </c>
    </row>
    <row r="993" spans="1:14" x14ac:dyDescent="0.2">
      <c r="A993" s="298"/>
      <c r="B993" s="283"/>
      <c r="C993" s="352"/>
      <c r="D993" s="352"/>
      <c r="E993" s="298" t="s">
        <v>64</v>
      </c>
      <c r="F993" s="298">
        <v>2.5</v>
      </c>
      <c r="G993" s="298"/>
      <c r="H993" s="297"/>
      <c r="I993" s="298">
        <v>0.18</v>
      </c>
      <c r="J993" s="298" t="s">
        <v>21</v>
      </c>
      <c r="K993" s="298">
        <v>0.62</v>
      </c>
      <c r="L993" s="298">
        <v>3.4</v>
      </c>
      <c r="M993" s="73">
        <v>31.32</v>
      </c>
      <c r="N993" s="138">
        <f t="shared" si="59"/>
        <v>7.8299999999999995E-2</v>
      </c>
    </row>
    <row r="994" spans="1:14" x14ac:dyDescent="0.2">
      <c r="A994" s="298"/>
      <c r="B994" s="283"/>
      <c r="C994" s="352"/>
      <c r="D994" s="352"/>
      <c r="E994" s="298" t="s">
        <v>62</v>
      </c>
      <c r="F994" s="298">
        <v>5</v>
      </c>
      <c r="G994" s="298"/>
      <c r="H994" s="297"/>
      <c r="I994" s="298">
        <v>0.05</v>
      </c>
      <c r="J994" s="298">
        <v>0</v>
      </c>
      <c r="K994" s="298">
        <v>0.28000000000000003</v>
      </c>
      <c r="L994" s="298">
        <v>1.32</v>
      </c>
      <c r="M994" s="73"/>
      <c r="N994" s="138">
        <f t="shared" si="59"/>
        <v>0</v>
      </c>
    </row>
    <row r="995" spans="1:14" x14ac:dyDescent="0.2">
      <c r="A995" s="298"/>
      <c r="B995" s="283"/>
      <c r="C995" s="352"/>
      <c r="D995" s="352"/>
      <c r="E995" s="298" t="s">
        <v>43</v>
      </c>
      <c r="F995" s="298">
        <v>5</v>
      </c>
      <c r="G995" s="298">
        <v>4</v>
      </c>
      <c r="H995" s="297"/>
      <c r="I995" s="298">
        <v>0.01</v>
      </c>
      <c r="J995" s="298" t="s">
        <v>21</v>
      </c>
      <c r="K995" s="298">
        <v>0.09</v>
      </c>
      <c r="L995" s="298">
        <v>0.41</v>
      </c>
      <c r="M995" s="73">
        <v>36.67</v>
      </c>
      <c r="N995" s="138">
        <f t="shared" si="59"/>
        <v>0.18335000000000001</v>
      </c>
    </row>
    <row r="996" spans="1:14" x14ac:dyDescent="0.2">
      <c r="A996" s="298"/>
      <c r="B996" s="283"/>
      <c r="C996" s="352"/>
      <c r="D996" s="352"/>
      <c r="E996" s="298" t="s">
        <v>52</v>
      </c>
      <c r="F996" s="298">
        <v>1.2</v>
      </c>
      <c r="G996" s="298">
        <v>1</v>
      </c>
      <c r="H996" s="297"/>
      <c r="I996" s="298" t="s">
        <v>21</v>
      </c>
      <c r="J996" s="298" t="s">
        <v>21</v>
      </c>
      <c r="K996" s="298">
        <v>0.79</v>
      </c>
      <c r="L996" s="298">
        <v>3.03</v>
      </c>
      <c r="M996" s="73">
        <v>27.74</v>
      </c>
      <c r="N996" s="138">
        <f t="shared" si="59"/>
        <v>3.3287999999999998E-2</v>
      </c>
    </row>
    <row r="997" spans="1:14" x14ac:dyDescent="0.2">
      <c r="A997" s="298"/>
      <c r="B997" s="283"/>
      <c r="C997" s="352"/>
      <c r="D997" s="352"/>
      <c r="E997" s="298" t="s">
        <v>20</v>
      </c>
      <c r="F997" s="298">
        <v>0.7</v>
      </c>
      <c r="G997" s="298"/>
      <c r="H997" s="297"/>
      <c r="I997" s="298">
        <v>0.91</v>
      </c>
      <c r="J997" s="298">
        <v>2.04</v>
      </c>
      <c r="K997" s="298">
        <v>4.0999999999999996</v>
      </c>
      <c r="L997" s="298">
        <v>27.35</v>
      </c>
      <c r="M997" s="73">
        <v>52.87</v>
      </c>
      <c r="N997" s="138">
        <f t="shared" si="59"/>
        <v>3.7008999999999993E-2</v>
      </c>
    </row>
    <row r="998" spans="1:14" x14ac:dyDescent="0.2">
      <c r="A998" s="298"/>
      <c r="B998" s="283"/>
      <c r="C998" s="352"/>
      <c r="D998" s="352"/>
      <c r="E998" s="298"/>
      <c r="F998" s="298"/>
      <c r="G998" s="298"/>
      <c r="H998" s="297">
        <v>50</v>
      </c>
      <c r="I998" s="78">
        <f>SUM(I991:I997)</f>
        <v>1.4100000000000001</v>
      </c>
      <c r="J998" s="78">
        <f t="shared" ref="J998:L998" si="61">SUM(J991:J997)</f>
        <v>3.05</v>
      </c>
      <c r="K998" s="78">
        <f t="shared" si="61"/>
        <v>7.59</v>
      </c>
      <c r="L998" s="78">
        <f t="shared" si="61"/>
        <v>52.85</v>
      </c>
      <c r="M998" s="78"/>
      <c r="N998" s="139">
        <f>SUM(N991:N997)</f>
        <v>0.45024700000000001</v>
      </c>
    </row>
    <row r="999" spans="1:14" ht="12" customHeight="1" x14ac:dyDescent="0.2">
      <c r="A999" s="489" t="s">
        <v>203</v>
      </c>
      <c r="B999" s="490" t="s">
        <v>204</v>
      </c>
      <c r="C999" s="366"/>
      <c r="D999" s="366"/>
      <c r="E999" s="289" t="s">
        <v>205</v>
      </c>
      <c r="F999" s="289">
        <v>35.700000000000003</v>
      </c>
      <c r="G999" s="289">
        <v>35.700000000000003</v>
      </c>
      <c r="H999" s="289"/>
      <c r="I999" s="289">
        <v>2.8</v>
      </c>
      <c r="J999" s="289">
        <v>0.4</v>
      </c>
      <c r="K999" s="289">
        <v>28.5</v>
      </c>
      <c r="L999" s="289">
        <v>132</v>
      </c>
      <c r="M999" s="113">
        <v>64.72</v>
      </c>
      <c r="N999" s="138">
        <f t="shared" si="59"/>
        <v>2.3105040000000003</v>
      </c>
    </row>
    <row r="1000" spans="1:14" x14ac:dyDescent="0.2">
      <c r="A1000" s="489"/>
      <c r="B1000" s="491"/>
      <c r="C1000" s="367">
        <v>180</v>
      </c>
      <c r="D1000" s="367">
        <v>220</v>
      </c>
      <c r="E1000" s="289" t="s">
        <v>206</v>
      </c>
      <c r="F1000" s="289">
        <v>5</v>
      </c>
      <c r="G1000" s="289">
        <v>5</v>
      </c>
      <c r="H1000" s="289"/>
      <c r="I1000" s="289"/>
      <c r="J1000" s="289">
        <v>14.9</v>
      </c>
      <c r="K1000" s="289"/>
      <c r="L1000" s="289">
        <v>134.80000000000001</v>
      </c>
      <c r="M1000" s="113">
        <v>504.7</v>
      </c>
      <c r="N1000" s="138">
        <f t="shared" si="59"/>
        <v>2.5234999999999999</v>
      </c>
    </row>
    <row r="1001" spans="1:14" ht="12" customHeight="1" x14ac:dyDescent="0.2">
      <c r="A1001" s="489"/>
      <c r="B1001" s="288"/>
      <c r="C1001" s="367"/>
      <c r="D1001" s="367"/>
      <c r="E1001" s="289" t="s">
        <v>207</v>
      </c>
      <c r="F1001" s="289">
        <v>2</v>
      </c>
      <c r="G1001" s="289">
        <v>2</v>
      </c>
      <c r="H1001" s="289"/>
      <c r="I1001" s="289"/>
      <c r="J1001" s="289"/>
      <c r="K1001" s="289"/>
      <c r="L1001" s="289"/>
      <c r="M1001" s="113"/>
      <c r="N1001" s="138">
        <f t="shared" si="59"/>
        <v>0</v>
      </c>
    </row>
    <row r="1002" spans="1:14" x14ac:dyDescent="0.2">
      <c r="A1002" s="489"/>
      <c r="B1002" s="115"/>
      <c r="C1002" s="115"/>
      <c r="D1002" s="115"/>
      <c r="E1002" s="289" t="s">
        <v>208</v>
      </c>
      <c r="F1002" s="289"/>
      <c r="G1002" s="289"/>
      <c r="H1002" s="289">
        <v>200</v>
      </c>
      <c r="I1002" s="116">
        <f>SUM(I999:I1001)</f>
        <v>2.8</v>
      </c>
      <c r="J1002" s="116">
        <f t="shared" ref="J1002:L1002" si="62">SUM(J999:J1001)</f>
        <v>15.3</v>
      </c>
      <c r="K1002" s="116">
        <f t="shared" si="62"/>
        <v>28.5</v>
      </c>
      <c r="L1002" s="116">
        <f t="shared" si="62"/>
        <v>266.8</v>
      </c>
      <c r="M1002" s="116"/>
      <c r="N1002" s="139">
        <f>SUM(N999:N1001)</f>
        <v>4.8340040000000002</v>
      </c>
    </row>
    <row r="1003" spans="1:14" ht="12" customHeight="1" x14ac:dyDescent="0.2">
      <c r="A1003" s="298" t="s">
        <v>180</v>
      </c>
      <c r="B1003" s="484" t="s">
        <v>181</v>
      </c>
      <c r="C1003" s="362"/>
      <c r="D1003" s="362"/>
      <c r="E1003" s="298" t="s">
        <v>45</v>
      </c>
      <c r="F1003" s="298">
        <v>25</v>
      </c>
      <c r="G1003" s="298">
        <v>22</v>
      </c>
      <c r="H1003" s="297"/>
      <c r="I1003" s="298">
        <v>0.1</v>
      </c>
      <c r="J1003" s="298">
        <v>0.09</v>
      </c>
      <c r="K1003" s="298">
        <v>2.2000000000000002</v>
      </c>
      <c r="L1003" s="298">
        <v>9.9</v>
      </c>
      <c r="M1003" s="73">
        <v>83.14</v>
      </c>
      <c r="N1003" s="138">
        <f t="shared" si="59"/>
        <v>2.0785</v>
      </c>
    </row>
    <row r="1004" spans="1:14" x14ac:dyDescent="0.2">
      <c r="A1004" s="298"/>
      <c r="B1004" s="485"/>
      <c r="C1004" s="363">
        <v>200</v>
      </c>
      <c r="D1004" s="363">
        <v>200</v>
      </c>
      <c r="E1004" s="298" t="s">
        <v>20</v>
      </c>
      <c r="F1004" s="298">
        <v>20</v>
      </c>
      <c r="G1004" s="298">
        <v>20</v>
      </c>
      <c r="H1004" s="297"/>
      <c r="I1004" s="298"/>
      <c r="J1004" s="298"/>
      <c r="K1004" s="298">
        <v>19.96</v>
      </c>
      <c r="L1004" s="298">
        <v>75.8</v>
      </c>
      <c r="M1004" s="73">
        <v>52.87</v>
      </c>
      <c r="N1004" s="138">
        <f t="shared" si="59"/>
        <v>1.0573999999999999</v>
      </c>
    </row>
    <row r="1005" spans="1:14" ht="14.25" customHeight="1" x14ac:dyDescent="0.2">
      <c r="A1005" s="298"/>
      <c r="B1005" s="283"/>
      <c r="C1005" s="352"/>
      <c r="D1005" s="352"/>
      <c r="E1005" s="298"/>
      <c r="F1005" s="298"/>
      <c r="G1005" s="298"/>
      <c r="H1005" s="297">
        <v>200</v>
      </c>
      <c r="I1005" s="78">
        <f>SUM(I1003:I1004)</f>
        <v>0.1</v>
      </c>
      <c r="J1005" s="78">
        <f t="shared" ref="J1005:L1005" si="63">SUM(J1003:J1004)</f>
        <v>0.09</v>
      </c>
      <c r="K1005" s="78">
        <f t="shared" si="63"/>
        <v>22.16</v>
      </c>
      <c r="L1005" s="78">
        <f t="shared" si="63"/>
        <v>85.7</v>
      </c>
      <c r="M1005" s="78"/>
      <c r="N1005" s="139">
        <f>SUM(N1003:N1004)</f>
        <v>3.1358999999999999</v>
      </c>
    </row>
    <row r="1006" spans="1:14" ht="22.5" x14ac:dyDescent="0.2">
      <c r="A1006" s="298"/>
      <c r="B1006" s="283" t="s">
        <v>71</v>
      </c>
      <c r="C1006" s="449" t="s">
        <v>373</v>
      </c>
      <c r="D1006" s="449" t="s">
        <v>374</v>
      </c>
      <c r="E1006" s="84" t="s">
        <v>72</v>
      </c>
      <c r="F1006" s="84">
        <v>40</v>
      </c>
      <c r="G1006" s="84">
        <v>40</v>
      </c>
      <c r="H1006" s="85">
        <v>40</v>
      </c>
      <c r="I1006" s="298">
        <v>3.48</v>
      </c>
      <c r="J1006" s="298">
        <v>0.6</v>
      </c>
      <c r="K1006" s="298">
        <v>16</v>
      </c>
      <c r="L1006" s="298">
        <v>83.6</v>
      </c>
      <c r="M1006" s="73">
        <v>55.61</v>
      </c>
      <c r="N1006" s="138">
        <f t="shared" si="59"/>
        <v>2.2244000000000002</v>
      </c>
    </row>
    <row r="1007" spans="1:14" x14ac:dyDescent="0.2">
      <c r="A1007" s="298"/>
      <c r="B1007" s="283"/>
      <c r="C1007" s="352"/>
      <c r="D1007" s="352"/>
      <c r="E1007" s="298" t="s">
        <v>73</v>
      </c>
      <c r="F1007" s="298">
        <v>80</v>
      </c>
      <c r="G1007" s="298">
        <v>80</v>
      </c>
      <c r="H1007" s="297">
        <v>80</v>
      </c>
      <c r="I1007" s="298">
        <v>5.28</v>
      </c>
      <c r="J1007" s="298">
        <v>0.96</v>
      </c>
      <c r="K1007" s="298">
        <v>28.24</v>
      </c>
      <c r="L1007" s="298">
        <v>144.80000000000001</v>
      </c>
      <c r="M1007" s="73">
        <v>46.28</v>
      </c>
      <c r="N1007" s="138">
        <f t="shared" si="59"/>
        <v>3.7023999999999999</v>
      </c>
    </row>
    <row r="1008" spans="1:14" x14ac:dyDescent="0.2">
      <c r="A1008" s="298"/>
      <c r="B1008" s="283"/>
      <c r="C1008" s="352"/>
      <c r="D1008" s="352"/>
      <c r="E1008" s="298"/>
      <c r="F1008" s="298"/>
      <c r="G1008" s="298"/>
      <c r="H1008" s="297"/>
      <c r="I1008" s="78">
        <f>SUM(I1006:I1007)</f>
        <v>8.76</v>
      </c>
      <c r="J1008" s="78">
        <f t="shared" ref="J1008:L1008" si="64">SUM(J1006:J1007)</f>
        <v>1.56</v>
      </c>
      <c r="K1008" s="78">
        <f t="shared" si="64"/>
        <v>44.239999999999995</v>
      </c>
      <c r="L1008" s="78">
        <f t="shared" si="64"/>
        <v>228.4</v>
      </c>
      <c r="M1008" s="78"/>
      <c r="N1008" s="139">
        <f>SUM(N1006:N1007)</f>
        <v>5.9268000000000001</v>
      </c>
    </row>
    <row r="1009" spans="1:14" x14ac:dyDescent="0.2">
      <c r="A1009" s="298" t="s">
        <v>209</v>
      </c>
      <c r="B1009" s="474" t="s">
        <v>210</v>
      </c>
      <c r="C1009" s="352"/>
      <c r="D1009" s="352"/>
      <c r="E1009" s="298" t="s">
        <v>64</v>
      </c>
      <c r="F1009" s="298">
        <v>32</v>
      </c>
      <c r="G1009" s="298"/>
      <c r="H1009" s="297"/>
      <c r="I1009" s="298">
        <v>3.29</v>
      </c>
      <c r="J1009" s="298">
        <v>0.34</v>
      </c>
      <c r="K1009" s="298">
        <v>21.77</v>
      </c>
      <c r="L1009" s="298">
        <v>133.6</v>
      </c>
      <c r="M1009" s="73">
        <v>31.32</v>
      </c>
      <c r="N1009" s="138">
        <f>F1009*M1009/1000</f>
        <v>1.00224</v>
      </c>
    </row>
    <row r="1010" spans="1:14" x14ac:dyDescent="0.2">
      <c r="A1010" s="298"/>
      <c r="B1010" s="474"/>
      <c r="C1010" s="352">
        <v>50</v>
      </c>
      <c r="D1010" s="352">
        <v>50</v>
      </c>
      <c r="E1010" s="298" t="s">
        <v>20</v>
      </c>
      <c r="F1010" s="298">
        <v>5</v>
      </c>
      <c r="G1010" s="298"/>
      <c r="H1010" s="297"/>
      <c r="I1010" s="298" t="s">
        <v>21</v>
      </c>
      <c r="J1010" s="298" t="s">
        <v>21</v>
      </c>
      <c r="K1010" s="298">
        <v>4.99</v>
      </c>
      <c r="L1010" s="298">
        <v>18.95</v>
      </c>
      <c r="M1010" s="73">
        <v>52.87</v>
      </c>
      <c r="N1010" s="138">
        <f t="shared" si="59"/>
        <v>0.26434999999999997</v>
      </c>
    </row>
    <row r="1011" spans="1:14" x14ac:dyDescent="0.2">
      <c r="A1011" s="298"/>
      <c r="B1011" s="283"/>
      <c r="C1011" s="352"/>
      <c r="D1011" s="352"/>
      <c r="E1011" s="298" t="s">
        <v>23</v>
      </c>
      <c r="F1011" s="298">
        <v>5</v>
      </c>
      <c r="G1011" s="298"/>
      <c r="H1011" s="297"/>
      <c r="I1011" s="298">
        <v>0.04</v>
      </c>
      <c r="J1011" s="298">
        <v>3.34</v>
      </c>
      <c r="K1011" s="298">
        <v>0.12</v>
      </c>
      <c r="L1011" s="298">
        <v>0.41</v>
      </c>
      <c r="M1011" s="73">
        <v>504.7</v>
      </c>
      <c r="N1011" s="138">
        <f t="shared" si="59"/>
        <v>2.5234999999999999</v>
      </c>
    </row>
    <row r="1012" spans="1:14" ht="21" customHeight="1" x14ac:dyDescent="0.2">
      <c r="A1012" s="298"/>
      <c r="B1012" s="283"/>
      <c r="C1012" s="352"/>
      <c r="D1012" s="352"/>
      <c r="E1012" s="298" t="s">
        <v>91</v>
      </c>
      <c r="F1012" s="298">
        <v>40</v>
      </c>
      <c r="G1012" s="298"/>
      <c r="H1012" s="297"/>
      <c r="I1012" s="298">
        <v>0.66</v>
      </c>
      <c r="J1012" s="298">
        <v>0.52</v>
      </c>
      <c r="K1012" s="298">
        <v>0.03</v>
      </c>
      <c r="L1012" s="298">
        <v>7.1</v>
      </c>
      <c r="M1012" s="73">
        <v>220.75</v>
      </c>
      <c r="N1012" s="138">
        <f t="shared" si="59"/>
        <v>8.83</v>
      </c>
    </row>
    <row r="1013" spans="1:14" x14ac:dyDescent="0.2">
      <c r="A1013" s="298"/>
      <c r="B1013" s="283"/>
      <c r="C1013" s="352"/>
      <c r="D1013" s="352"/>
      <c r="E1013" s="298" t="s">
        <v>127</v>
      </c>
      <c r="F1013" s="298">
        <v>0.5</v>
      </c>
      <c r="G1013" s="298"/>
      <c r="H1013" s="297"/>
      <c r="I1013" s="298" t="s">
        <v>21</v>
      </c>
      <c r="J1013" s="298" t="s">
        <v>21</v>
      </c>
      <c r="K1013" s="298" t="s">
        <v>21</v>
      </c>
      <c r="L1013" s="298" t="s">
        <v>21</v>
      </c>
      <c r="M1013" s="73"/>
      <c r="N1013" s="138">
        <f t="shared" si="59"/>
        <v>0</v>
      </c>
    </row>
    <row r="1014" spans="1:14" x14ac:dyDescent="0.2">
      <c r="A1014" s="298"/>
      <c r="B1014" s="283"/>
      <c r="C1014" s="352"/>
      <c r="D1014" s="352"/>
      <c r="E1014" s="298" t="s">
        <v>19</v>
      </c>
      <c r="F1014" s="298">
        <v>5.3</v>
      </c>
      <c r="G1014" s="298"/>
      <c r="H1014" s="297"/>
      <c r="I1014" s="298">
        <v>0.15</v>
      </c>
      <c r="J1014" s="298">
        <v>0.17</v>
      </c>
      <c r="K1014" s="298">
        <v>0.25</v>
      </c>
      <c r="L1014" s="298">
        <v>3.07</v>
      </c>
      <c r="M1014" s="73">
        <v>51.71</v>
      </c>
      <c r="N1014" s="138">
        <f t="shared" si="59"/>
        <v>0.274063</v>
      </c>
    </row>
    <row r="1015" spans="1:14" x14ac:dyDescent="0.2">
      <c r="A1015" s="298"/>
      <c r="B1015" s="283"/>
      <c r="C1015" s="352"/>
      <c r="D1015" s="352"/>
      <c r="E1015" s="298" t="s">
        <v>22</v>
      </c>
      <c r="F1015" s="298">
        <v>0.25</v>
      </c>
      <c r="G1015" s="298"/>
      <c r="H1015" s="297"/>
      <c r="I1015" s="298" t="s">
        <v>21</v>
      </c>
      <c r="J1015" s="298" t="s">
        <v>21</v>
      </c>
      <c r="K1015" s="298" t="s">
        <v>21</v>
      </c>
      <c r="L1015" s="298" t="s">
        <v>21</v>
      </c>
      <c r="M1015" s="73"/>
      <c r="N1015" s="138">
        <f t="shared" si="59"/>
        <v>0</v>
      </c>
    </row>
    <row r="1016" spans="1:14" x14ac:dyDescent="0.2">
      <c r="A1016" s="298"/>
      <c r="B1016" s="283"/>
      <c r="C1016" s="352"/>
      <c r="D1016" s="352"/>
      <c r="E1016" s="298" t="s">
        <v>79</v>
      </c>
      <c r="F1016" s="298">
        <v>0.8</v>
      </c>
      <c r="G1016" s="298"/>
      <c r="H1016" s="297"/>
      <c r="I1016" s="298">
        <v>0.69</v>
      </c>
      <c r="J1016" s="298">
        <v>0.08</v>
      </c>
      <c r="K1016" s="298"/>
      <c r="L1016" s="298">
        <v>1.0900000000000001</v>
      </c>
      <c r="M1016" s="73">
        <v>51.7</v>
      </c>
      <c r="N1016" s="138">
        <f t="shared" si="59"/>
        <v>4.1360000000000008E-2</v>
      </c>
    </row>
    <row r="1017" spans="1:14" x14ac:dyDescent="0.2">
      <c r="A1017" s="298"/>
      <c r="B1017" s="283"/>
      <c r="C1017" s="352"/>
      <c r="D1017" s="352"/>
      <c r="E1017" s="298" t="s">
        <v>51</v>
      </c>
      <c r="F1017" s="298">
        <v>2.5</v>
      </c>
      <c r="G1017" s="298"/>
      <c r="H1017" s="297"/>
      <c r="I1017" s="298" t="s">
        <v>21</v>
      </c>
      <c r="J1017" s="298">
        <v>0.24</v>
      </c>
      <c r="K1017" s="298" t="s">
        <v>21</v>
      </c>
      <c r="L1017" s="298">
        <v>2.25</v>
      </c>
      <c r="M1017" s="73">
        <v>118.3</v>
      </c>
      <c r="N1017" s="138">
        <f t="shared" si="59"/>
        <v>0.29575000000000001</v>
      </c>
    </row>
    <row r="1018" spans="1:14" x14ac:dyDescent="0.2">
      <c r="A1018" s="298"/>
      <c r="B1018" s="283"/>
      <c r="C1018" s="352"/>
      <c r="D1018" s="352"/>
      <c r="E1018" s="298" t="s">
        <v>211</v>
      </c>
      <c r="F1018" s="298">
        <v>57</v>
      </c>
      <c r="G1018" s="298"/>
      <c r="H1018" s="297"/>
      <c r="I1018" s="298" t="s">
        <v>21</v>
      </c>
      <c r="J1018" s="298" t="s">
        <v>21</v>
      </c>
      <c r="K1018" s="298" t="s">
        <v>21</v>
      </c>
      <c r="L1018" s="298" t="s">
        <v>21</v>
      </c>
      <c r="M1018" s="73"/>
      <c r="N1018" s="138">
        <f t="shared" si="59"/>
        <v>0</v>
      </c>
    </row>
    <row r="1019" spans="1:14" x14ac:dyDescent="0.2">
      <c r="A1019" s="298"/>
      <c r="B1019" s="283"/>
      <c r="C1019" s="352"/>
      <c r="D1019" s="352"/>
      <c r="E1019" s="298" t="s">
        <v>212</v>
      </c>
      <c r="F1019" s="298">
        <v>0.75</v>
      </c>
      <c r="G1019" s="298"/>
      <c r="H1019" s="297">
        <v>50</v>
      </c>
      <c r="I1019" s="298" t="s">
        <v>21</v>
      </c>
      <c r="J1019" s="298" t="s">
        <v>21</v>
      </c>
      <c r="K1019" s="298">
        <v>0.74</v>
      </c>
      <c r="L1019" s="298">
        <v>2.64</v>
      </c>
      <c r="M1019" s="73"/>
      <c r="N1019" s="138">
        <f t="shared" si="59"/>
        <v>0</v>
      </c>
    </row>
    <row r="1020" spans="1:14" x14ac:dyDescent="0.2">
      <c r="A1020" s="298"/>
      <c r="B1020" s="283"/>
      <c r="C1020" s="352"/>
      <c r="D1020" s="352"/>
      <c r="E1020" s="298"/>
      <c r="F1020" s="298"/>
      <c r="G1020" s="298"/>
      <c r="H1020" s="297"/>
      <c r="I1020" s="78">
        <f>SUM(I1009:I1019)</f>
        <v>4.83</v>
      </c>
      <c r="J1020" s="78">
        <f t="shared" ref="J1020:L1020" si="65">SUM(J1009:J1019)</f>
        <v>4.6899999999999995</v>
      </c>
      <c r="K1020" s="78">
        <f t="shared" si="65"/>
        <v>27.9</v>
      </c>
      <c r="L1020" s="78">
        <f t="shared" si="65"/>
        <v>169.10999999999996</v>
      </c>
      <c r="M1020" s="78"/>
      <c r="N1020" s="139">
        <f>SUM(N1009:N1019)</f>
        <v>13.231262999999998</v>
      </c>
    </row>
    <row r="1021" spans="1:14" x14ac:dyDescent="0.2">
      <c r="A1021" s="298"/>
      <c r="B1021" s="465" t="s">
        <v>447</v>
      </c>
      <c r="C1021" s="352">
        <v>100</v>
      </c>
      <c r="D1021" s="352">
        <v>100</v>
      </c>
      <c r="E1021" s="471" t="s">
        <v>447</v>
      </c>
      <c r="F1021" s="298">
        <v>100</v>
      </c>
      <c r="G1021" s="298">
        <v>100</v>
      </c>
      <c r="H1021" s="297"/>
      <c r="I1021" s="78">
        <v>0.2</v>
      </c>
      <c r="J1021" s="78">
        <v>5.4</v>
      </c>
      <c r="K1021" s="78">
        <v>32</v>
      </c>
      <c r="L1021" s="78">
        <v>144</v>
      </c>
      <c r="M1021" s="73">
        <v>78.930000000000007</v>
      </c>
      <c r="N1021" s="139">
        <f t="shared" si="59"/>
        <v>7.8930000000000007</v>
      </c>
    </row>
    <row r="1022" spans="1:14" ht="12" customHeight="1" x14ac:dyDescent="0.2">
      <c r="A1022" s="486" t="s">
        <v>132</v>
      </c>
      <c r="B1022" s="475"/>
      <c r="C1022" s="353"/>
      <c r="D1022" s="353"/>
      <c r="E1022" s="78"/>
      <c r="F1022" s="78"/>
      <c r="G1022" s="78"/>
      <c r="H1022" s="285"/>
      <c r="I1022" s="78">
        <f>I1021+I1020+I1008+I1005+I1002+I998+I990+I981+I971</f>
        <v>75.449999999999989</v>
      </c>
      <c r="J1022" s="78">
        <f t="shared" ref="J1022:L1022" si="66">J1021+J1020+J1008+J1005+J1002+J998+J990+J981+J971</f>
        <v>76.983999999999995</v>
      </c>
      <c r="K1022" s="78">
        <f t="shared" si="66"/>
        <v>228.89</v>
      </c>
      <c r="L1022" s="78">
        <f t="shared" si="66"/>
        <v>1638.38</v>
      </c>
      <c r="M1022" s="78"/>
      <c r="N1022" s="139">
        <f>N1021+N1020+N1008+N1005+N998+N990+N981+N971</f>
        <v>94.87300900000001</v>
      </c>
    </row>
    <row r="1023" spans="1:14" ht="12" customHeight="1" x14ac:dyDescent="0.2">
      <c r="A1023" s="486" t="s">
        <v>84</v>
      </c>
      <c r="B1023" s="475"/>
      <c r="C1023" s="353"/>
      <c r="D1023" s="353"/>
      <c r="E1023" s="78"/>
      <c r="F1023" s="78"/>
      <c r="G1023" s="78"/>
      <c r="H1023" s="292"/>
      <c r="I1023" s="292">
        <f>I1022+I960</f>
        <v>95.499999999999986</v>
      </c>
      <c r="J1023" s="292">
        <f t="shared" ref="J1023:L1023" si="67">J1022+J960</f>
        <v>97.713999999999999</v>
      </c>
      <c r="K1023" s="292">
        <f t="shared" si="67"/>
        <v>356.96999999999997</v>
      </c>
      <c r="L1023" s="292">
        <f t="shared" si="67"/>
        <v>2416.3200000000002</v>
      </c>
      <c r="M1023" s="292"/>
      <c r="N1023" s="139">
        <f>N1022+N960</f>
        <v>146.20064200000002</v>
      </c>
    </row>
    <row r="1024" spans="1:14" ht="12" customHeight="1" x14ac:dyDescent="0.2">
      <c r="A1024" s="285" t="s">
        <v>1</v>
      </c>
      <c r="B1024" s="284" t="s">
        <v>2</v>
      </c>
      <c r="C1024" s="353"/>
      <c r="D1024" s="353"/>
      <c r="E1024" s="285" t="s">
        <v>3</v>
      </c>
      <c r="F1024" s="285" t="s">
        <v>4</v>
      </c>
      <c r="G1024" s="285" t="s">
        <v>5</v>
      </c>
      <c r="H1024" s="285" t="s">
        <v>6</v>
      </c>
      <c r="I1024" s="285" t="s">
        <v>7</v>
      </c>
      <c r="J1024" s="285" t="s">
        <v>8</v>
      </c>
      <c r="K1024" s="285" t="s">
        <v>9</v>
      </c>
      <c r="L1024" s="285" t="s">
        <v>10</v>
      </c>
      <c r="M1024" s="73" t="s">
        <v>11</v>
      </c>
      <c r="N1024" s="138"/>
    </row>
    <row r="1025" spans="1:14" ht="12" customHeight="1" x14ac:dyDescent="0.2">
      <c r="A1025" s="475" t="s">
        <v>323</v>
      </c>
      <c r="B1025" s="476"/>
      <c r="C1025" s="354"/>
      <c r="D1025" s="354"/>
      <c r="E1025" s="78"/>
      <c r="F1025" s="78"/>
      <c r="G1025" s="78"/>
      <c r="H1025" s="285"/>
      <c r="I1025" s="78"/>
      <c r="J1025" s="78"/>
      <c r="K1025" s="78"/>
      <c r="L1025" s="78"/>
      <c r="M1025" s="73"/>
      <c r="N1025" s="138"/>
    </row>
    <row r="1026" spans="1:14" x14ac:dyDescent="0.2">
      <c r="A1026" s="298" t="s">
        <v>14</v>
      </c>
      <c r="B1026" s="283"/>
      <c r="C1026" s="352"/>
      <c r="D1026" s="352"/>
      <c r="E1026" s="298"/>
      <c r="F1026" s="298"/>
      <c r="G1026" s="298"/>
      <c r="H1026" s="297"/>
      <c r="I1026" s="298"/>
      <c r="J1026" s="298"/>
      <c r="K1026" s="298"/>
      <c r="L1026" s="298"/>
      <c r="M1026" s="73"/>
      <c r="N1026" s="138"/>
    </row>
    <row r="1027" spans="1:14" x14ac:dyDescent="0.2">
      <c r="A1027" s="298" t="s">
        <v>133</v>
      </c>
      <c r="B1027" s="472" t="s">
        <v>134</v>
      </c>
      <c r="C1027" s="350"/>
      <c r="D1027" s="350"/>
      <c r="E1027" s="298" t="s">
        <v>135</v>
      </c>
      <c r="F1027" s="298">
        <v>83</v>
      </c>
      <c r="G1027" s="298">
        <v>82</v>
      </c>
      <c r="H1027" s="297"/>
      <c r="I1027" s="298">
        <v>14.9</v>
      </c>
      <c r="J1027" s="298">
        <v>0.5</v>
      </c>
      <c r="K1027" s="298">
        <v>1.49</v>
      </c>
      <c r="L1027" s="298">
        <v>73.040000000000006</v>
      </c>
      <c r="M1027" s="73">
        <v>321.70999999999998</v>
      </c>
      <c r="N1027" s="138">
        <f t="shared" si="59"/>
        <v>26.701929999999997</v>
      </c>
    </row>
    <row r="1028" spans="1:14" x14ac:dyDescent="0.2">
      <c r="A1028" s="298"/>
      <c r="B1028" s="473"/>
      <c r="C1028" s="351"/>
      <c r="D1028" s="351"/>
      <c r="E1028" s="298" t="s">
        <v>20</v>
      </c>
      <c r="F1028" s="298">
        <v>10</v>
      </c>
      <c r="G1028" s="298">
        <v>10</v>
      </c>
      <c r="H1028" s="297"/>
      <c r="I1028" s="298" t="s">
        <v>21</v>
      </c>
      <c r="J1028" s="298" t="s">
        <v>21</v>
      </c>
      <c r="K1028" s="298">
        <v>9.98</v>
      </c>
      <c r="L1028" s="298">
        <v>37.9</v>
      </c>
      <c r="M1028" s="73">
        <v>52.87</v>
      </c>
      <c r="N1028" s="138">
        <f t="shared" si="59"/>
        <v>0.52869999999999995</v>
      </c>
    </row>
    <row r="1029" spans="1:14" x14ac:dyDescent="0.2">
      <c r="A1029" s="298" t="s">
        <v>136</v>
      </c>
      <c r="B1029" s="283"/>
      <c r="C1029" s="352"/>
      <c r="D1029" s="352"/>
      <c r="E1029" s="298" t="s">
        <v>91</v>
      </c>
      <c r="F1029" s="298">
        <v>12</v>
      </c>
      <c r="G1029" s="298">
        <v>12</v>
      </c>
      <c r="H1029" s="297"/>
      <c r="I1029" s="298">
        <v>1.52</v>
      </c>
      <c r="J1029" s="298">
        <v>1.1499999999999999</v>
      </c>
      <c r="K1029" s="298"/>
      <c r="L1029" s="298">
        <v>16.39</v>
      </c>
      <c r="M1029" s="73">
        <v>220.75</v>
      </c>
      <c r="N1029" s="138">
        <f t="shared" si="59"/>
        <v>2.649</v>
      </c>
    </row>
    <row r="1030" spans="1:14" ht="22.5" x14ac:dyDescent="0.2">
      <c r="A1030" s="298"/>
      <c r="B1030" s="283"/>
      <c r="C1030" s="449" t="s">
        <v>418</v>
      </c>
      <c r="D1030" s="449" t="s">
        <v>419</v>
      </c>
      <c r="E1030" s="298" t="s">
        <v>137</v>
      </c>
      <c r="F1030" s="298">
        <v>5</v>
      </c>
      <c r="G1030" s="298">
        <v>5</v>
      </c>
      <c r="H1030" s="297"/>
      <c r="I1030" s="298">
        <v>0.04</v>
      </c>
      <c r="J1030" s="298">
        <v>3.63</v>
      </c>
      <c r="K1030" s="298">
        <v>0.13</v>
      </c>
      <c r="L1030" s="298">
        <v>33.049999999999997</v>
      </c>
      <c r="M1030" s="73">
        <v>504.7</v>
      </c>
      <c r="N1030" s="138">
        <f t="shared" si="59"/>
        <v>2.5234999999999999</v>
      </c>
    </row>
    <row r="1031" spans="1:14" x14ac:dyDescent="0.2">
      <c r="A1031" s="298"/>
      <c r="B1031" s="283"/>
      <c r="C1031" s="352"/>
      <c r="D1031" s="352"/>
      <c r="E1031" s="298" t="s">
        <v>93</v>
      </c>
      <c r="F1031" s="298">
        <v>5</v>
      </c>
      <c r="G1031" s="298">
        <v>5</v>
      </c>
      <c r="H1031" s="297"/>
      <c r="I1031" s="298">
        <v>0.28000000000000003</v>
      </c>
      <c r="J1031" s="298">
        <v>0.04</v>
      </c>
      <c r="K1031" s="298">
        <v>1.81</v>
      </c>
      <c r="L1031" s="298">
        <v>8.27</v>
      </c>
      <c r="M1031" s="73"/>
      <c r="N1031" s="138">
        <f t="shared" si="59"/>
        <v>0</v>
      </c>
    </row>
    <row r="1032" spans="1:14" x14ac:dyDescent="0.2">
      <c r="A1032" s="298"/>
      <c r="B1032" s="283"/>
      <c r="C1032" s="352"/>
      <c r="D1032" s="352"/>
      <c r="E1032" s="298" t="s">
        <v>56</v>
      </c>
      <c r="F1032" s="298">
        <v>5</v>
      </c>
      <c r="G1032" s="298">
        <v>5</v>
      </c>
      <c r="H1032" s="297"/>
      <c r="I1032" s="298">
        <v>0.14000000000000001</v>
      </c>
      <c r="J1032" s="298">
        <v>1</v>
      </c>
      <c r="K1032" s="298">
        <v>0.16</v>
      </c>
      <c r="L1032" s="298">
        <v>10.3</v>
      </c>
      <c r="M1032" s="73">
        <v>171.79</v>
      </c>
      <c r="N1032" s="138">
        <f t="shared" si="59"/>
        <v>0.85894999999999988</v>
      </c>
    </row>
    <row r="1033" spans="1:14" x14ac:dyDescent="0.2">
      <c r="A1033" s="298"/>
      <c r="B1033" s="283"/>
      <c r="C1033" s="352"/>
      <c r="D1033" s="352"/>
      <c r="E1033" s="298" t="s">
        <v>22</v>
      </c>
      <c r="F1033" s="298">
        <v>0.5</v>
      </c>
      <c r="G1033" s="298">
        <v>0.5</v>
      </c>
      <c r="H1033" s="297"/>
      <c r="I1033" s="298" t="s">
        <v>21</v>
      </c>
      <c r="J1033" s="298" t="s">
        <v>21</v>
      </c>
      <c r="K1033" s="298" t="s">
        <v>21</v>
      </c>
      <c r="L1033" s="298" t="s">
        <v>21</v>
      </c>
      <c r="M1033" s="73"/>
      <c r="N1033" s="138">
        <f t="shared" si="59"/>
        <v>0</v>
      </c>
    </row>
    <row r="1034" spans="1:14" x14ac:dyDescent="0.2">
      <c r="A1034" s="298"/>
      <c r="B1034" s="283"/>
      <c r="C1034" s="352"/>
      <c r="D1034" s="352"/>
      <c r="E1034" s="298" t="s">
        <v>138</v>
      </c>
      <c r="F1034" s="298">
        <v>10</v>
      </c>
      <c r="G1034" s="298">
        <v>10</v>
      </c>
      <c r="H1034" s="297"/>
      <c r="I1034" s="298">
        <v>0.08</v>
      </c>
      <c r="J1034" s="298">
        <v>7.25</v>
      </c>
      <c r="K1034" s="298">
        <v>0.26</v>
      </c>
      <c r="L1034" s="298">
        <v>66.099999999999994</v>
      </c>
      <c r="M1034" s="73">
        <v>504.7</v>
      </c>
      <c r="N1034" s="138">
        <f t="shared" si="59"/>
        <v>5.0469999999999997</v>
      </c>
    </row>
    <row r="1035" spans="1:14" ht="12.75" customHeight="1" x14ac:dyDescent="0.2">
      <c r="A1035" s="298"/>
      <c r="B1035" s="283"/>
      <c r="C1035" s="352"/>
      <c r="D1035" s="352"/>
      <c r="E1035" s="298" t="s">
        <v>105</v>
      </c>
      <c r="F1035" s="298">
        <v>46</v>
      </c>
      <c r="G1035" s="298">
        <v>28</v>
      </c>
      <c r="H1035" s="297"/>
      <c r="I1035" s="298">
        <v>0.18</v>
      </c>
      <c r="J1035" s="298">
        <v>0.16</v>
      </c>
      <c r="K1035" s="298">
        <v>4.0999999999999996</v>
      </c>
      <c r="L1035" s="298">
        <v>18.22</v>
      </c>
      <c r="M1035" s="73">
        <v>83.14</v>
      </c>
      <c r="N1035" s="138">
        <f t="shared" si="59"/>
        <v>3.8244400000000001</v>
      </c>
    </row>
    <row r="1036" spans="1:14" x14ac:dyDescent="0.2">
      <c r="A1036" s="298"/>
      <c r="B1036" s="283"/>
      <c r="C1036" s="352"/>
      <c r="D1036" s="352"/>
      <c r="E1036" s="298" t="s">
        <v>139</v>
      </c>
      <c r="F1036" s="298">
        <v>0.01</v>
      </c>
      <c r="G1036" s="298">
        <v>0.01</v>
      </c>
      <c r="H1036" s="297"/>
      <c r="I1036" s="298"/>
      <c r="J1036" s="298"/>
      <c r="K1036" s="298"/>
      <c r="L1036" s="298"/>
      <c r="M1036" s="73"/>
      <c r="N1036" s="138">
        <f t="shared" si="59"/>
        <v>0</v>
      </c>
    </row>
    <row r="1037" spans="1:14" ht="11.25" customHeight="1" x14ac:dyDescent="0.2">
      <c r="A1037" s="298"/>
      <c r="B1037" s="283"/>
      <c r="C1037" s="352"/>
      <c r="D1037" s="352"/>
      <c r="E1037" s="298"/>
      <c r="F1037" s="298"/>
      <c r="G1037" s="298"/>
      <c r="H1037" s="297" t="s">
        <v>140</v>
      </c>
      <c r="I1037" s="78">
        <f>SUM(I1027:I1036)</f>
        <v>17.14</v>
      </c>
      <c r="J1037" s="78">
        <f t="shared" ref="J1037:L1037" si="68">SUM(J1027:J1036)</f>
        <v>13.73</v>
      </c>
      <c r="K1037" s="78">
        <f t="shared" si="68"/>
        <v>17.93</v>
      </c>
      <c r="L1037" s="78">
        <f t="shared" si="68"/>
        <v>263.27</v>
      </c>
      <c r="M1037" s="78"/>
      <c r="N1037" s="139">
        <f>SUM(N1027:N1036)</f>
        <v>42.133519999999997</v>
      </c>
    </row>
    <row r="1038" spans="1:14" ht="12" customHeight="1" x14ac:dyDescent="0.2">
      <c r="A1038" s="298"/>
      <c r="B1038" s="474" t="s">
        <v>141</v>
      </c>
      <c r="C1038" s="352"/>
      <c r="D1038" s="352"/>
      <c r="E1038" s="298" t="s">
        <v>142</v>
      </c>
      <c r="F1038" s="298">
        <v>4</v>
      </c>
      <c r="G1038" s="298"/>
      <c r="H1038" s="297"/>
      <c r="I1038" s="298">
        <v>0.54</v>
      </c>
      <c r="J1038" s="298">
        <v>2.16</v>
      </c>
      <c r="K1038" s="298">
        <v>0.74</v>
      </c>
      <c r="L1038" s="298">
        <v>24.42</v>
      </c>
      <c r="M1038" s="73">
        <v>430.63</v>
      </c>
      <c r="N1038" s="138">
        <f t="shared" si="59"/>
        <v>1.7225200000000001</v>
      </c>
    </row>
    <row r="1039" spans="1:14" x14ac:dyDescent="0.2">
      <c r="A1039" s="298" t="s">
        <v>98</v>
      </c>
      <c r="B1039" s="474"/>
      <c r="C1039" s="352"/>
      <c r="D1039" s="352"/>
      <c r="E1039" s="298" t="s">
        <v>143</v>
      </c>
      <c r="F1039" s="298">
        <v>100</v>
      </c>
      <c r="G1039" s="298"/>
      <c r="H1039" s="297"/>
      <c r="I1039" s="298">
        <v>2.82</v>
      </c>
      <c r="J1039" s="298">
        <v>3.2</v>
      </c>
      <c r="K1039" s="298">
        <v>4.7300000000000004</v>
      </c>
      <c r="L1039" s="298">
        <v>58</v>
      </c>
      <c r="M1039" s="73">
        <v>51.71</v>
      </c>
      <c r="N1039" s="138">
        <f t="shared" si="59"/>
        <v>5.1710000000000003</v>
      </c>
    </row>
    <row r="1040" spans="1:14" ht="12" customHeight="1" x14ac:dyDescent="0.2">
      <c r="A1040" s="298"/>
      <c r="B1040" s="474"/>
      <c r="C1040" s="352">
        <v>200</v>
      </c>
      <c r="D1040" s="352">
        <v>200</v>
      </c>
      <c r="E1040" s="298" t="s">
        <v>20</v>
      </c>
      <c r="F1040" s="298">
        <v>11.1</v>
      </c>
      <c r="G1040" s="298"/>
      <c r="H1040" s="297"/>
      <c r="I1040" s="298" t="s">
        <v>21</v>
      </c>
      <c r="J1040" s="298" t="s">
        <v>21</v>
      </c>
      <c r="K1040" s="298">
        <v>11.087999999999999</v>
      </c>
      <c r="L1040" s="298">
        <v>42.67</v>
      </c>
      <c r="M1040" s="73">
        <v>52.87</v>
      </c>
      <c r="N1040" s="138">
        <f t="shared" si="59"/>
        <v>0.58685699999999996</v>
      </c>
    </row>
    <row r="1041" spans="1:14" x14ac:dyDescent="0.2">
      <c r="A1041" s="298"/>
      <c r="B1041" s="283"/>
      <c r="C1041" s="352"/>
      <c r="D1041" s="352"/>
      <c r="E1041" s="298"/>
      <c r="F1041" s="298"/>
      <c r="G1041" s="298"/>
      <c r="H1041" s="297">
        <v>200</v>
      </c>
      <c r="I1041" s="78">
        <f>SUM(I1038:I1040)</f>
        <v>3.36</v>
      </c>
      <c r="J1041" s="78">
        <f t="shared" ref="J1041:L1041" si="69">SUM(J1038:J1040)</f>
        <v>5.36</v>
      </c>
      <c r="K1041" s="78">
        <f t="shared" si="69"/>
        <v>16.558</v>
      </c>
      <c r="L1041" s="78">
        <f t="shared" si="69"/>
        <v>125.09</v>
      </c>
      <c r="M1041" s="78"/>
      <c r="N1041" s="139">
        <f>SUM(N1038:N1040)</f>
        <v>7.4803770000000007</v>
      </c>
    </row>
    <row r="1042" spans="1:14" ht="14.25" customHeight="1" x14ac:dyDescent="0.2">
      <c r="A1042" s="298"/>
      <c r="B1042" s="474" t="s">
        <v>30</v>
      </c>
      <c r="C1042" s="352">
        <v>70</v>
      </c>
      <c r="D1042" s="352">
        <v>90</v>
      </c>
      <c r="E1042" s="298" t="s">
        <v>31</v>
      </c>
      <c r="F1042" s="298">
        <v>80</v>
      </c>
      <c r="G1042" s="298">
        <v>80</v>
      </c>
      <c r="H1042" s="297"/>
      <c r="I1042" s="298">
        <v>6.96</v>
      </c>
      <c r="J1042" s="298">
        <v>1.2</v>
      </c>
      <c r="K1042" s="298">
        <v>32.96</v>
      </c>
      <c r="L1042" s="298">
        <v>181</v>
      </c>
      <c r="M1042" s="73">
        <v>55.61</v>
      </c>
      <c r="N1042" s="138">
        <f t="shared" si="59"/>
        <v>4.4488000000000003</v>
      </c>
    </row>
    <row r="1043" spans="1:14" x14ac:dyDescent="0.2">
      <c r="A1043" s="298"/>
      <c r="B1043" s="474"/>
      <c r="C1043" s="352">
        <v>10</v>
      </c>
      <c r="D1043" s="352">
        <v>10</v>
      </c>
      <c r="E1043" s="298" t="s">
        <v>32</v>
      </c>
      <c r="F1043" s="298">
        <v>10</v>
      </c>
      <c r="G1043" s="298"/>
      <c r="H1043" s="297"/>
      <c r="I1043" s="298">
        <v>2.68</v>
      </c>
      <c r="J1043" s="298">
        <v>2.57</v>
      </c>
      <c r="K1043" s="298" t="s">
        <v>21</v>
      </c>
      <c r="L1043" s="298">
        <v>33.79</v>
      </c>
      <c r="M1043" s="73">
        <v>523.4</v>
      </c>
      <c r="N1043" s="138">
        <f t="shared" si="59"/>
        <v>5.234</v>
      </c>
    </row>
    <row r="1044" spans="1:14" ht="12.75" customHeight="1" x14ac:dyDescent="0.2">
      <c r="A1044" s="298"/>
      <c r="B1044" s="283"/>
      <c r="C1044" s="352">
        <v>10</v>
      </c>
      <c r="D1044" s="352">
        <v>10</v>
      </c>
      <c r="E1044" s="298" t="s">
        <v>33</v>
      </c>
      <c r="F1044" s="298">
        <v>10</v>
      </c>
      <c r="G1044" s="298"/>
      <c r="H1044" s="297"/>
      <c r="I1044" s="298">
        <v>0.08</v>
      </c>
      <c r="J1044" s="298">
        <v>7.25</v>
      </c>
      <c r="K1044" s="298">
        <v>0.26</v>
      </c>
      <c r="L1044" s="298">
        <v>66.099999999999994</v>
      </c>
      <c r="M1044" s="73">
        <v>504.7</v>
      </c>
      <c r="N1044" s="138">
        <f t="shared" si="59"/>
        <v>5.0469999999999997</v>
      </c>
    </row>
    <row r="1045" spans="1:14" ht="22.5" x14ac:dyDescent="0.2">
      <c r="A1045" s="298"/>
      <c r="B1045" s="283"/>
      <c r="C1045" s="352"/>
      <c r="D1045" s="352"/>
      <c r="E1045" s="298"/>
      <c r="F1045" s="298"/>
      <c r="G1045" s="298"/>
      <c r="H1045" s="297" t="s">
        <v>35</v>
      </c>
      <c r="I1045" s="78">
        <f>SUM(I1042:I1044)</f>
        <v>9.7200000000000006</v>
      </c>
      <c r="J1045" s="78">
        <f t="shared" ref="J1045:L1045" si="70">SUM(J1042:J1044)</f>
        <v>11.02</v>
      </c>
      <c r="K1045" s="78">
        <f t="shared" si="70"/>
        <v>33.22</v>
      </c>
      <c r="L1045" s="78">
        <f t="shared" si="70"/>
        <v>280.89</v>
      </c>
      <c r="M1045" s="78"/>
      <c r="N1045" s="139">
        <f>SUM(N1042:N1044)</f>
        <v>14.729800000000001</v>
      </c>
    </row>
    <row r="1046" spans="1:14" x14ac:dyDescent="0.2">
      <c r="A1046" s="298"/>
      <c r="B1046" s="291" t="s">
        <v>144</v>
      </c>
      <c r="C1046" s="357">
        <v>120</v>
      </c>
      <c r="D1046" s="357">
        <v>120</v>
      </c>
      <c r="E1046" s="93" t="s">
        <v>145</v>
      </c>
      <c r="F1046" s="93">
        <v>120</v>
      </c>
      <c r="G1046" s="93">
        <v>120</v>
      </c>
      <c r="H1046" s="93">
        <v>120</v>
      </c>
      <c r="I1046" s="93">
        <v>1.8</v>
      </c>
      <c r="J1046" s="93">
        <v>8.4000000000000005E-2</v>
      </c>
      <c r="K1046" s="93">
        <v>17.2</v>
      </c>
      <c r="L1046" s="103">
        <v>74.760000000000005</v>
      </c>
      <c r="M1046" s="73">
        <v>68.900000000000006</v>
      </c>
      <c r="N1046" s="139">
        <f t="shared" si="59"/>
        <v>8.2680000000000007</v>
      </c>
    </row>
    <row r="1047" spans="1:14" x14ac:dyDescent="0.2">
      <c r="A1047" s="298" t="s">
        <v>38</v>
      </c>
      <c r="B1047" s="452" t="s">
        <v>430</v>
      </c>
      <c r="C1047" s="352">
        <v>200</v>
      </c>
      <c r="D1047" s="352">
        <v>100</v>
      </c>
      <c r="E1047" s="461" t="s">
        <v>430</v>
      </c>
      <c r="F1047" s="298">
        <v>200</v>
      </c>
      <c r="G1047" s="298">
        <v>200</v>
      </c>
      <c r="H1047" s="297">
        <v>200</v>
      </c>
      <c r="I1047" s="298"/>
      <c r="J1047" s="78"/>
      <c r="K1047" s="78">
        <v>18.2</v>
      </c>
      <c r="L1047" s="78">
        <v>75</v>
      </c>
      <c r="M1047" s="79">
        <v>65.86</v>
      </c>
      <c r="N1047" s="139">
        <f t="shared" si="59"/>
        <v>13.172000000000001</v>
      </c>
    </row>
    <row r="1048" spans="1:14" ht="12" customHeight="1" x14ac:dyDescent="0.2">
      <c r="A1048" s="475" t="s">
        <v>39</v>
      </c>
      <c r="B1048" s="476"/>
      <c r="C1048" s="354"/>
      <c r="D1048" s="354"/>
      <c r="E1048" s="298"/>
      <c r="F1048" s="298"/>
      <c r="G1048" s="298"/>
      <c r="H1048" s="297"/>
      <c r="I1048" s="78">
        <f>I1047+I1046+I1045+I1041+I1037</f>
        <v>32.020000000000003</v>
      </c>
      <c r="J1048" s="78">
        <f t="shared" ref="J1048:L1048" si="71">J1047+J1046+J1045+J1041+J1037</f>
        <v>30.193999999999999</v>
      </c>
      <c r="K1048" s="78">
        <f t="shared" si="71"/>
        <v>103.108</v>
      </c>
      <c r="L1048" s="78">
        <f t="shared" si="71"/>
        <v>819.01</v>
      </c>
      <c r="M1048" s="78"/>
      <c r="N1048" s="139">
        <f>N1047+N1046+N1045+N1041+N1037</f>
        <v>85.783696999999989</v>
      </c>
    </row>
    <row r="1049" spans="1:14" x14ac:dyDescent="0.2">
      <c r="A1049" s="298" t="s">
        <v>40</v>
      </c>
      <c r="B1049" s="283"/>
      <c r="C1049" s="352"/>
      <c r="D1049" s="352"/>
      <c r="E1049" s="298"/>
      <c r="F1049" s="298"/>
      <c r="G1049" s="298"/>
      <c r="H1049" s="297"/>
      <c r="I1049" s="298"/>
      <c r="J1049" s="298"/>
      <c r="K1049" s="298"/>
      <c r="L1049" s="78"/>
      <c r="M1049" s="73"/>
      <c r="N1049" s="138">
        <f t="shared" ref="N1049:N1108" si="72">F1049*M1049/1000</f>
        <v>0</v>
      </c>
    </row>
    <row r="1050" spans="1:14" ht="12" customHeight="1" x14ac:dyDescent="0.2">
      <c r="A1050" s="298"/>
      <c r="B1050" s="474" t="s">
        <v>146</v>
      </c>
      <c r="C1050" s="352">
        <v>80</v>
      </c>
      <c r="D1050" s="352">
        <v>120</v>
      </c>
      <c r="E1050" s="298" t="s">
        <v>147</v>
      </c>
      <c r="F1050" s="298">
        <v>86.67</v>
      </c>
      <c r="G1050" s="298" t="s">
        <v>148</v>
      </c>
      <c r="H1050" s="297"/>
      <c r="I1050" s="298">
        <v>1.3</v>
      </c>
      <c r="J1050" s="298">
        <v>0.69</v>
      </c>
      <c r="K1050" s="298">
        <v>7</v>
      </c>
      <c r="L1050" s="298">
        <v>29.12</v>
      </c>
      <c r="M1050" s="73">
        <v>38.06</v>
      </c>
      <c r="N1050" s="138">
        <f t="shared" si="72"/>
        <v>3.2986602</v>
      </c>
    </row>
    <row r="1051" spans="1:14" x14ac:dyDescent="0.2">
      <c r="A1051" s="298" t="s">
        <v>149</v>
      </c>
      <c r="B1051" s="474"/>
      <c r="C1051" s="352"/>
      <c r="D1051" s="352"/>
      <c r="E1051" s="298" t="s">
        <v>51</v>
      </c>
      <c r="F1051" s="298">
        <v>5</v>
      </c>
      <c r="G1051" s="298">
        <v>5</v>
      </c>
      <c r="H1051" s="297"/>
      <c r="I1051" s="298"/>
      <c r="J1051" s="298">
        <v>6.99</v>
      </c>
      <c r="K1051" s="298"/>
      <c r="L1051" s="298">
        <v>62.93</v>
      </c>
      <c r="M1051" s="73">
        <v>118.3</v>
      </c>
      <c r="N1051" s="138">
        <f t="shared" si="72"/>
        <v>0.59150000000000003</v>
      </c>
    </row>
    <row r="1052" spans="1:14" ht="12" customHeight="1" x14ac:dyDescent="0.2">
      <c r="A1052" s="298"/>
      <c r="B1052" s="283"/>
      <c r="C1052" s="352"/>
      <c r="D1052" s="352"/>
      <c r="E1052" s="298" t="s">
        <v>45</v>
      </c>
      <c r="F1052" s="298">
        <v>30</v>
      </c>
      <c r="G1052" s="298">
        <v>26.4</v>
      </c>
      <c r="H1052" s="297"/>
      <c r="I1052" s="298">
        <v>0.12</v>
      </c>
      <c r="J1052" s="298">
        <v>0.105</v>
      </c>
      <c r="K1052" s="298">
        <v>2.58</v>
      </c>
      <c r="L1052" s="298">
        <v>11.88</v>
      </c>
      <c r="M1052" s="73">
        <v>83.14</v>
      </c>
      <c r="N1052" s="138">
        <f t="shared" si="72"/>
        <v>2.4941999999999998</v>
      </c>
    </row>
    <row r="1053" spans="1:14" x14ac:dyDescent="0.2">
      <c r="A1053" s="298"/>
      <c r="B1053" s="283"/>
      <c r="C1053" s="352"/>
      <c r="D1053" s="352"/>
      <c r="E1053" s="298" t="s">
        <v>20</v>
      </c>
      <c r="F1053" s="298">
        <v>3</v>
      </c>
      <c r="G1053" s="298">
        <v>3</v>
      </c>
      <c r="H1053" s="297"/>
      <c r="I1053" s="298"/>
      <c r="J1053" s="298"/>
      <c r="K1053" s="298">
        <v>2.99</v>
      </c>
      <c r="L1053" s="298">
        <v>11.38</v>
      </c>
      <c r="M1053" s="73">
        <v>52.87</v>
      </c>
      <c r="N1053" s="138">
        <f t="shared" si="72"/>
        <v>0.15860999999999997</v>
      </c>
    </row>
    <row r="1054" spans="1:14" ht="12.75" customHeight="1" x14ac:dyDescent="0.2">
      <c r="A1054" s="298"/>
      <c r="B1054" s="283"/>
      <c r="C1054" s="352"/>
      <c r="D1054" s="352"/>
      <c r="E1054" s="298"/>
      <c r="F1054" s="298"/>
      <c r="G1054" s="298"/>
      <c r="H1054" s="297">
        <v>100</v>
      </c>
      <c r="I1054" s="78">
        <f>SUM(I1050:I1053)</f>
        <v>1.42</v>
      </c>
      <c r="J1054" s="78">
        <f t="shared" ref="J1054:L1054" si="73">SUM(J1050:J1053)</f>
        <v>7.7850000000000001</v>
      </c>
      <c r="K1054" s="78">
        <f t="shared" si="73"/>
        <v>12.57</v>
      </c>
      <c r="L1054" s="78">
        <f t="shared" si="73"/>
        <v>115.30999999999999</v>
      </c>
      <c r="M1054" s="78"/>
      <c r="N1054" s="139">
        <f>SUM(N1050:N1053)</f>
        <v>6.5429702000000001</v>
      </c>
    </row>
    <row r="1055" spans="1:14" ht="15" customHeight="1" x14ac:dyDescent="0.2">
      <c r="A1055" s="298" t="s">
        <v>150</v>
      </c>
      <c r="B1055" s="104" t="s">
        <v>151</v>
      </c>
      <c r="C1055" s="104"/>
      <c r="D1055" s="104"/>
      <c r="E1055" s="298" t="s">
        <v>50</v>
      </c>
      <c r="F1055" s="298">
        <v>66.7</v>
      </c>
      <c r="G1055" s="298">
        <v>48</v>
      </c>
      <c r="H1055" s="297"/>
      <c r="I1055" s="298">
        <v>1.33</v>
      </c>
      <c r="J1055" s="298">
        <v>0.19</v>
      </c>
      <c r="K1055" s="298">
        <v>8.1999999999999993</v>
      </c>
      <c r="L1055" s="298">
        <v>38.42</v>
      </c>
      <c r="M1055" s="73">
        <v>30.16</v>
      </c>
      <c r="N1055" s="138">
        <f t="shared" si="72"/>
        <v>2.0116719999999999</v>
      </c>
    </row>
    <row r="1056" spans="1:14" ht="15" customHeight="1" x14ac:dyDescent="0.2">
      <c r="A1056" s="298"/>
      <c r="B1056" s="105"/>
      <c r="C1056" s="105" t="s">
        <v>57</v>
      </c>
      <c r="D1056" s="105" t="s">
        <v>57</v>
      </c>
      <c r="E1056" s="298" t="s">
        <v>152</v>
      </c>
      <c r="F1056" s="298">
        <v>20.5</v>
      </c>
      <c r="G1056" s="298">
        <v>20</v>
      </c>
      <c r="H1056" s="297"/>
      <c r="I1056" s="298">
        <v>4.5999999999999996</v>
      </c>
      <c r="J1056" s="298">
        <v>0.3</v>
      </c>
      <c r="K1056" s="298">
        <v>10.199999999999999</v>
      </c>
      <c r="L1056" s="298">
        <v>62.8</v>
      </c>
      <c r="M1056" s="73">
        <v>38.64</v>
      </c>
      <c r="N1056" s="138">
        <f t="shared" si="72"/>
        <v>0.79212000000000005</v>
      </c>
    </row>
    <row r="1057" spans="1:14" x14ac:dyDescent="0.2">
      <c r="A1057" s="298"/>
      <c r="B1057" s="106"/>
      <c r="C1057" s="106"/>
      <c r="D1057" s="106"/>
      <c r="E1057" s="298" t="s">
        <v>52</v>
      </c>
      <c r="F1057" s="298">
        <v>12</v>
      </c>
      <c r="G1057" s="298">
        <v>10.8</v>
      </c>
      <c r="H1057" s="297"/>
      <c r="I1057" s="298">
        <v>0.16800000000000001</v>
      </c>
      <c r="J1057" s="298">
        <v>0.9</v>
      </c>
      <c r="K1057" s="298">
        <v>0.81</v>
      </c>
      <c r="L1057" s="298">
        <v>4.13</v>
      </c>
      <c r="M1057" s="73">
        <v>27.74</v>
      </c>
      <c r="N1057" s="138">
        <f t="shared" si="72"/>
        <v>0.33288000000000001</v>
      </c>
    </row>
    <row r="1058" spans="1:14" x14ac:dyDescent="0.2">
      <c r="A1058" s="298"/>
      <c r="B1058" s="75"/>
      <c r="C1058" s="75"/>
      <c r="D1058" s="75"/>
      <c r="E1058" s="298" t="s">
        <v>43</v>
      </c>
      <c r="F1058" s="298">
        <v>12.5</v>
      </c>
      <c r="G1058" s="298">
        <v>10.8</v>
      </c>
      <c r="H1058" s="297"/>
      <c r="I1058" s="298">
        <v>0.16</v>
      </c>
      <c r="J1058" s="298">
        <v>0.01</v>
      </c>
      <c r="K1058" s="298">
        <v>0.84</v>
      </c>
      <c r="L1058" s="298">
        <v>3.4</v>
      </c>
      <c r="M1058" s="73">
        <v>36.67</v>
      </c>
      <c r="N1058" s="138">
        <f t="shared" si="72"/>
        <v>0.45837499999999998</v>
      </c>
    </row>
    <row r="1059" spans="1:14" x14ac:dyDescent="0.2">
      <c r="A1059" s="298"/>
      <c r="B1059" s="283"/>
      <c r="C1059" s="352"/>
      <c r="D1059" s="352"/>
      <c r="E1059" s="298" t="s">
        <v>23</v>
      </c>
      <c r="F1059" s="298">
        <v>5</v>
      </c>
      <c r="G1059" s="298">
        <v>5</v>
      </c>
      <c r="H1059" s="297"/>
      <c r="I1059" s="298">
        <v>0.04</v>
      </c>
      <c r="J1059" s="298">
        <v>3.63</v>
      </c>
      <c r="K1059" s="298">
        <v>0.13</v>
      </c>
      <c r="L1059" s="298">
        <v>33.049999999999997</v>
      </c>
      <c r="M1059" s="73">
        <v>504.7</v>
      </c>
      <c r="N1059" s="138">
        <f t="shared" si="72"/>
        <v>2.5234999999999999</v>
      </c>
    </row>
    <row r="1060" spans="1:14" x14ac:dyDescent="0.2">
      <c r="A1060" s="298"/>
      <c r="B1060" s="283"/>
      <c r="C1060" s="352"/>
      <c r="D1060" s="352"/>
      <c r="E1060" s="298" t="s">
        <v>54</v>
      </c>
      <c r="F1060" s="298">
        <v>175</v>
      </c>
      <c r="G1060" s="298">
        <v>175</v>
      </c>
      <c r="H1060" s="297"/>
      <c r="I1060" s="298">
        <v>0.7</v>
      </c>
      <c r="J1060" s="298">
        <v>0.2</v>
      </c>
      <c r="K1060" s="298" t="s">
        <v>21</v>
      </c>
      <c r="L1060" s="298">
        <v>5</v>
      </c>
      <c r="M1060" s="73"/>
      <c r="N1060" s="138">
        <f t="shared" si="72"/>
        <v>0</v>
      </c>
    </row>
    <row r="1061" spans="1:14" x14ac:dyDescent="0.2">
      <c r="A1061" s="298"/>
      <c r="B1061" s="283"/>
      <c r="C1061" s="352"/>
      <c r="D1061" s="352"/>
      <c r="E1061" s="298" t="s">
        <v>22</v>
      </c>
      <c r="F1061" s="298">
        <v>1</v>
      </c>
      <c r="G1061" s="298"/>
      <c r="H1061" s="297"/>
      <c r="I1061" s="298" t="s">
        <v>21</v>
      </c>
      <c r="J1061" s="298" t="s">
        <v>21</v>
      </c>
      <c r="K1061" s="298" t="s">
        <v>21</v>
      </c>
      <c r="L1061" s="298" t="s">
        <v>21</v>
      </c>
      <c r="M1061" s="73"/>
      <c r="N1061" s="138">
        <f t="shared" si="72"/>
        <v>0</v>
      </c>
    </row>
    <row r="1062" spans="1:14" x14ac:dyDescent="0.2">
      <c r="A1062" s="298"/>
      <c r="B1062" s="283"/>
      <c r="C1062" s="352"/>
      <c r="D1062" s="352"/>
      <c r="E1062" s="298" t="s">
        <v>153</v>
      </c>
      <c r="F1062" s="298">
        <v>54</v>
      </c>
      <c r="G1062" s="298">
        <v>40</v>
      </c>
      <c r="H1062" s="297"/>
      <c r="I1062" s="298">
        <v>7.4</v>
      </c>
      <c r="J1062" s="298">
        <v>6.48</v>
      </c>
      <c r="K1062" s="298" t="s">
        <v>21</v>
      </c>
      <c r="L1062" s="298">
        <v>88.29</v>
      </c>
      <c r="M1062" s="73">
        <v>323.91000000000003</v>
      </c>
      <c r="N1062" s="138">
        <f t="shared" si="72"/>
        <v>17.491140000000001</v>
      </c>
    </row>
    <row r="1063" spans="1:14" ht="22.5" x14ac:dyDescent="0.2">
      <c r="A1063" s="298"/>
      <c r="B1063" s="283"/>
      <c r="C1063" s="352"/>
      <c r="D1063" s="352"/>
      <c r="E1063" s="298"/>
      <c r="F1063" s="298"/>
      <c r="G1063" s="298"/>
      <c r="H1063" s="297" t="s">
        <v>57</v>
      </c>
      <c r="I1063" s="78">
        <f>SUM(I1055:I1062)</f>
        <v>14.398</v>
      </c>
      <c r="J1063" s="78">
        <f t="shared" ref="J1063:L1063" si="74">SUM(J1055:J1062)</f>
        <v>11.71</v>
      </c>
      <c r="K1063" s="78">
        <f t="shared" si="74"/>
        <v>20.179999999999996</v>
      </c>
      <c r="L1063" s="78">
        <f t="shared" si="74"/>
        <v>235.09000000000003</v>
      </c>
      <c r="M1063" s="78"/>
      <c r="N1063" s="139">
        <f>SUM(N1055:N1062)</f>
        <v>23.609687000000001</v>
      </c>
    </row>
    <row r="1064" spans="1:14" x14ac:dyDescent="0.2">
      <c r="A1064" s="298" t="s">
        <v>154</v>
      </c>
      <c r="B1064" s="283" t="s">
        <v>155</v>
      </c>
      <c r="C1064" s="352"/>
      <c r="D1064" s="352"/>
      <c r="E1064" s="298" t="s">
        <v>60</v>
      </c>
      <c r="F1064" s="298">
        <v>110</v>
      </c>
      <c r="G1064" s="298">
        <v>79.8</v>
      </c>
      <c r="H1064" s="297"/>
      <c r="I1064" s="298">
        <v>16.690000000000001</v>
      </c>
      <c r="J1064" s="298">
        <v>12.9</v>
      </c>
      <c r="K1064" s="298" t="s">
        <v>21</v>
      </c>
      <c r="L1064" s="298">
        <v>165.5</v>
      </c>
      <c r="M1064" s="73">
        <v>323.91000000000003</v>
      </c>
      <c r="N1064" s="138">
        <f t="shared" si="72"/>
        <v>35.630100000000006</v>
      </c>
    </row>
    <row r="1065" spans="1:14" x14ac:dyDescent="0.2">
      <c r="A1065" s="298"/>
      <c r="B1065" s="283"/>
      <c r="C1065" s="352">
        <v>50</v>
      </c>
      <c r="D1065" s="352">
        <v>50</v>
      </c>
      <c r="E1065" s="298" t="s">
        <v>52</v>
      </c>
      <c r="F1065" s="298">
        <v>29</v>
      </c>
      <c r="G1065" s="298">
        <v>24.36</v>
      </c>
      <c r="H1065" s="297"/>
      <c r="I1065" s="298">
        <v>0.4</v>
      </c>
      <c r="J1065" s="298" t="s">
        <v>21</v>
      </c>
      <c r="K1065" s="298">
        <v>2.39</v>
      </c>
      <c r="L1065" s="298">
        <v>9.98</v>
      </c>
      <c r="M1065" s="73">
        <v>27.74</v>
      </c>
      <c r="N1065" s="138">
        <f t="shared" si="72"/>
        <v>0.80445999999999995</v>
      </c>
    </row>
    <row r="1066" spans="1:14" x14ac:dyDescent="0.2">
      <c r="A1066" s="298"/>
      <c r="B1066" s="283"/>
      <c r="C1066" s="352"/>
      <c r="D1066" s="352"/>
      <c r="E1066" s="298" t="s">
        <v>23</v>
      </c>
      <c r="F1066" s="298">
        <v>7</v>
      </c>
      <c r="G1066" s="298">
        <v>7</v>
      </c>
      <c r="H1066" s="297"/>
      <c r="I1066" s="298">
        <v>0.06</v>
      </c>
      <c r="J1066" s="298">
        <v>5.08</v>
      </c>
      <c r="K1066" s="298">
        <v>0.18</v>
      </c>
      <c r="L1066" s="298">
        <v>46.27</v>
      </c>
      <c r="M1066" s="73">
        <v>504.7</v>
      </c>
      <c r="N1066" s="138">
        <f t="shared" si="72"/>
        <v>3.5329000000000002</v>
      </c>
    </row>
    <row r="1067" spans="1:14" x14ac:dyDescent="0.2">
      <c r="A1067" s="298"/>
      <c r="B1067" s="75"/>
      <c r="C1067" s="75"/>
      <c r="D1067" s="75"/>
      <c r="E1067" s="298" t="s">
        <v>76</v>
      </c>
      <c r="F1067" s="298">
        <v>4</v>
      </c>
      <c r="G1067" s="298">
        <v>4</v>
      </c>
      <c r="H1067" s="297"/>
      <c r="I1067" s="298">
        <v>0.41</v>
      </c>
      <c r="J1067" s="298">
        <v>0.04</v>
      </c>
      <c r="K1067" s="298">
        <v>2.71</v>
      </c>
      <c r="L1067" s="298">
        <v>13.08</v>
      </c>
      <c r="M1067" s="73">
        <v>31.32</v>
      </c>
      <c r="N1067" s="138">
        <f t="shared" si="72"/>
        <v>0.12528</v>
      </c>
    </row>
    <row r="1068" spans="1:14" x14ac:dyDescent="0.2">
      <c r="A1068" s="298"/>
      <c r="B1068" s="283"/>
      <c r="C1068" s="352"/>
      <c r="D1068" s="352"/>
      <c r="E1068" s="298" t="s">
        <v>94</v>
      </c>
      <c r="F1068" s="298">
        <v>20</v>
      </c>
      <c r="G1068" s="298">
        <v>20</v>
      </c>
      <c r="H1068" s="297"/>
      <c r="I1068" s="298">
        <v>0.56000000000000005</v>
      </c>
      <c r="J1068" s="298">
        <v>4</v>
      </c>
      <c r="K1068" s="298">
        <v>0.64</v>
      </c>
      <c r="L1068" s="298">
        <v>41.2</v>
      </c>
      <c r="M1068" s="73">
        <v>171.79</v>
      </c>
      <c r="N1068" s="138">
        <f t="shared" si="72"/>
        <v>3.4357999999999995</v>
      </c>
    </row>
    <row r="1069" spans="1:14" x14ac:dyDescent="0.2">
      <c r="A1069" s="298"/>
      <c r="B1069" s="283"/>
      <c r="C1069" s="352"/>
      <c r="D1069" s="352"/>
      <c r="E1069" s="298" t="s">
        <v>156</v>
      </c>
      <c r="F1069" s="298">
        <v>3</v>
      </c>
      <c r="G1069" s="298">
        <v>3</v>
      </c>
      <c r="H1069" s="297"/>
      <c r="I1069" s="298">
        <v>0.1</v>
      </c>
      <c r="J1069" s="298" t="s">
        <v>21</v>
      </c>
      <c r="K1069" s="298">
        <v>0.37</v>
      </c>
      <c r="L1069" s="298">
        <v>2.04</v>
      </c>
      <c r="M1069" s="73"/>
      <c r="N1069" s="138">
        <f t="shared" si="72"/>
        <v>0</v>
      </c>
    </row>
    <row r="1070" spans="1:14" x14ac:dyDescent="0.2">
      <c r="A1070" s="298"/>
      <c r="B1070" s="283"/>
      <c r="C1070" s="352"/>
      <c r="D1070" s="352"/>
      <c r="E1070" s="298" t="s">
        <v>22</v>
      </c>
      <c r="F1070" s="298">
        <v>1</v>
      </c>
      <c r="G1070" s="298">
        <v>1</v>
      </c>
      <c r="H1070" s="297"/>
      <c r="I1070" s="298" t="s">
        <v>21</v>
      </c>
      <c r="J1070" s="298" t="s">
        <v>21</v>
      </c>
      <c r="K1070" s="298" t="s">
        <v>21</v>
      </c>
      <c r="L1070" s="298" t="s">
        <v>21</v>
      </c>
      <c r="M1070" s="73"/>
      <c r="N1070" s="138">
        <f t="shared" si="72"/>
        <v>0</v>
      </c>
    </row>
    <row r="1071" spans="1:14" x14ac:dyDescent="0.2">
      <c r="A1071" s="298"/>
      <c r="B1071" s="283"/>
      <c r="C1071" s="352"/>
      <c r="D1071" s="352"/>
      <c r="E1071" s="298"/>
      <c r="F1071" s="298"/>
      <c r="G1071" s="298"/>
      <c r="H1071" s="297">
        <v>50</v>
      </c>
      <c r="I1071" s="78">
        <f>SUM(I1064:I1070)</f>
        <v>18.22</v>
      </c>
      <c r="J1071" s="78">
        <f t="shared" ref="J1071:L1071" si="75">SUM(J1064:J1070)</f>
        <v>22.02</v>
      </c>
      <c r="K1071" s="78">
        <f t="shared" si="75"/>
        <v>6.29</v>
      </c>
      <c r="L1071" s="78">
        <f t="shared" si="75"/>
        <v>278.07000000000005</v>
      </c>
      <c r="M1071" s="78"/>
      <c r="N1071" s="139">
        <f>SUM(N1064:N1070)</f>
        <v>43.52854</v>
      </c>
    </row>
    <row r="1072" spans="1:14" x14ac:dyDescent="0.2">
      <c r="A1072" s="298" t="s">
        <v>157</v>
      </c>
      <c r="B1072" s="472" t="s">
        <v>158</v>
      </c>
      <c r="C1072" s="350"/>
      <c r="D1072" s="350"/>
      <c r="E1072" s="298" t="s">
        <v>159</v>
      </c>
      <c r="F1072" s="298">
        <v>47.6</v>
      </c>
      <c r="G1072" s="298">
        <v>47.12</v>
      </c>
      <c r="H1072" s="297"/>
      <c r="I1072" s="298">
        <v>5.99</v>
      </c>
      <c r="J1072" s="298">
        <v>1.55</v>
      </c>
      <c r="K1072" s="298">
        <v>29.76</v>
      </c>
      <c r="L1072" s="298">
        <v>157.9</v>
      </c>
      <c r="M1072" s="73">
        <v>73.88</v>
      </c>
      <c r="N1072" s="138">
        <f t="shared" si="72"/>
        <v>3.5166880000000003</v>
      </c>
    </row>
    <row r="1073" spans="1:14" x14ac:dyDescent="0.2">
      <c r="A1073" s="298"/>
      <c r="B1073" s="473"/>
      <c r="C1073" s="351">
        <v>80</v>
      </c>
      <c r="D1073" s="351">
        <v>120</v>
      </c>
      <c r="E1073" s="298" t="s">
        <v>23</v>
      </c>
      <c r="F1073" s="298">
        <v>5</v>
      </c>
      <c r="G1073" s="298"/>
      <c r="H1073" s="297"/>
      <c r="I1073" s="298">
        <v>0.04</v>
      </c>
      <c r="J1073" s="298">
        <v>3.63</v>
      </c>
      <c r="K1073" s="298">
        <v>0.13</v>
      </c>
      <c r="L1073" s="298">
        <v>33.049999999999997</v>
      </c>
      <c r="M1073" s="73">
        <v>504.7</v>
      </c>
      <c r="N1073" s="138">
        <f t="shared" si="72"/>
        <v>2.5234999999999999</v>
      </c>
    </row>
    <row r="1074" spans="1:14" x14ac:dyDescent="0.2">
      <c r="A1074" s="298"/>
      <c r="B1074" s="283"/>
      <c r="C1074" s="352"/>
      <c r="D1074" s="352"/>
      <c r="E1074" s="298" t="s">
        <v>22</v>
      </c>
      <c r="F1074" s="298">
        <v>1</v>
      </c>
      <c r="G1074" s="298"/>
      <c r="H1074" s="297"/>
      <c r="I1074" s="298" t="s">
        <v>21</v>
      </c>
      <c r="J1074" s="298" t="s">
        <v>21</v>
      </c>
      <c r="K1074" s="298"/>
      <c r="L1074" s="298"/>
      <c r="M1074" s="73"/>
      <c r="N1074" s="138">
        <f t="shared" si="72"/>
        <v>0</v>
      </c>
    </row>
    <row r="1075" spans="1:14" x14ac:dyDescent="0.2">
      <c r="A1075" s="298"/>
      <c r="B1075" s="75"/>
      <c r="C1075" s="75"/>
      <c r="D1075" s="75"/>
      <c r="E1075" s="298"/>
      <c r="F1075" s="298"/>
      <c r="G1075" s="298"/>
      <c r="H1075" s="297"/>
      <c r="I1075" s="78">
        <f>SUM(I1072:I1074)</f>
        <v>6.03</v>
      </c>
      <c r="J1075" s="78">
        <f t="shared" ref="J1075:L1075" si="76">SUM(J1072:J1074)</f>
        <v>5.18</v>
      </c>
      <c r="K1075" s="78">
        <f t="shared" si="76"/>
        <v>29.89</v>
      </c>
      <c r="L1075" s="78">
        <f t="shared" si="76"/>
        <v>190.95</v>
      </c>
      <c r="M1075" s="78"/>
      <c r="N1075" s="139">
        <f>SUM(N1072:N1074)</f>
        <v>6.0401880000000006</v>
      </c>
    </row>
    <row r="1076" spans="1:14" ht="12" customHeight="1" x14ac:dyDescent="0.2">
      <c r="A1076" s="298" t="s">
        <v>160</v>
      </c>
      <c r="B1076" s="474" t="s">
        <v>161</v>
      </c>
      <c r="C1076" s="352"/>
      <c r="D1076" s="352"/>
      <c r="E1076" s="298" t="s">
        <v>162</v>
      </c>
      <c r="F1076" s="298">
        <v>25</v>
      </c>
      <c r="G1076" s="298">
        <v>25</v>
      </c>
      <c r="H1076" s="297"/>
      <c r="I1076" s="298">
        <v>2.6</v>
      </c>
      <c r="J1076" s="298" t="s">
        <v>21</v>
      </c>
      <c r="K1076" s="298">
        <v>9.1999999999999993</v>
      </c>
      <c r="L1076" s="298">
        <v>48.6</v>
      </c>
      <c r="M1076" s="73">
        <v>109.76</v>
      </c>
      <c r="N1076" s="138">
        <f t="shared" si="72"/>
        <v>2.7440000000000002</v>
      </c>
    </row>
    <row r="1077" spans="1:14" x14ac:dyDescent="0.2">
      <c r="A1077" s="298"/>
      <c r="B1077" s="474"/>
      <c r="C1077" s="352">
        <v>200</v>
      </c>
      <c r="D1077" s="352">
        <v>200</v>
      </c>
      <c r="E1077" s="298" t="s">
        <v>20</v>
      </c>
      <c r="F1077" s="298">
        <v>20</v>
      </c>
      <c r="G1077" s="298">
        <v>20</v>
      </c>
      <c r="H1077" s="297"/>
      <c r="I1077" s="298" t="s">
        <v>21</v>
      </c>
      <c r="J1077" s="298" t="s">
        <v>21</v>
      </c>
      <c r="K1077" s="298">
        <v>21.4</v>
      </c>
      <c r="L1077" s="298">
        <v>85.6</v>
      </c>
      <c r="M1077" s="73">
        <v>52.87</v>
      </c>
      <c r="N1077" s="138">
        <f t="shared" si="72"/>
        <v>1.0573999999999999</v>
      </c>
    </row>
    <row r="1078" spans="1:14" ht="12" customHeight="1" x14ac:dyDescent="0.2">
      <c r="A1078" s="298"/>
      <c r="B1078" s="75"/>
      <c r="C1078" s="75"/>
      <c r="D1078" s="75"/>
      <c r="E1078" s="298"/>
      <c r="F1078" s="298"/>
      <c r="G1078" s="298"/>
      <c r="H1078" s="297">
        <v>200</v>
      </c>
      <c r="I1078" s="78">
        <f>SUM(I1076:I1077)</f>
        <v>2.6</v>
      </c>
      <c r="J1078" s="78">
        <f t="shared" ref="J1078:L1078" si="77">SUM(J1076:J1077)</f>
        <v>0</v>
      </c>
      <c r="K1078" s="78">
        <f t="shared" si="77"/>
        <v>30.599999999999998</v>
      </c>
      <c r="L1078" s="78">
        <f t="shared" si="77"/>
        <v>134.19999999999999</v>
      </c>
      <c r="M1078" s="78"/>
      <c r="N1078" s="139">
        <f>SUM(N1076:N1077)</f>
        <v>3.8014000000000001</v>
      </c>
    </row>
    <row r="1079" spans="1:14" ht="22.5" x14ac:dyDescent="0.2">
      <c r="A1079" s="298"/>
      <c r="B1079" s="283" t="s">
        <v>71</v>
      </c>
      <c r="C1079" s="449" t="s">
        <v>373</v>
      </c>
      <c r="D1079" s="449" t="s">
        <v>374</v>
      </c>
      <c r="E1079" s="84" t="s">
        <v>72</v>
      </c>
      <c r="F1079" s="84">
        <v>40</v>
      </c>
      <c r="G1079" s="84">
        <v>40</v>
      </c>
      <c r="H1079" s="85">
        <v>40</v>
      </c>
      <c r="I1079" s="298">
        <v>3.48</v>
      </c>
      <c r="J1079" s="298">
        <v>0.6</v>
      </c>
      <c r="K1079" s="298">
        <v>16</v>
      </c>
      <c r="L1079" s="298">
        <v>83.6</v>
      </c>
      <c r="M1079" s="73">
        <v>55.61</v>
      </c>
      <c r="N1079" s="138">
        <f t="shared" si="72"/>
        <v>2.2244000000000002</v>
      </c>
    </row>
    <row r="1080" spans="1:14" x14ac:dyDescent="0.2">
      <c r="A1080" s="298"/>
      <c r="B1080" s="75"/>
      <c r="C1080" s="75"/>
      <c r="D1080" s="75"/>
      <c r="E1080" s="298" t="s">
        <v>73</v>
      </c>
      <c r="F1080" s="298">
        <v>80</v>
      </c>
      <c r="G1080" s="298">
        <v>80</v>
      </c>
      <c r="H1080" s="297">
        <v>80</v>
      </c>
      <c r="I1080" s="298">
        <v>5.28</v>
      </c>
      <c r="J1080" s="298">
        <v>0.96</v>
      </c>
      <c r="K1080" s="298">
        <v>28.24</v>
      </c>
      <c r="L1080" s="298">
        <v>144.80000000000001</v>
      </c>
      <c r="M1080" s="73">
        <v>46.28</v>
      </c>
      <c r="N1080" s="138">
        <f t="shared" si="72"/>
        <v>3.7023999999999999</v>
      </c>
    </row>
    <row r="1081" spans="1:14" x14ac:dyDescent="0.2">
      <c r="A1081" s="298"/>
      <c r="B1081" s="75"/>
      <c r="C1081" s="75"/>
      <c r="D1081" s="75"/>
      <c r="E1081" s="298"/>
      <c r="F1081" s="298"/>
      <c r="G1081" s="298"/>
      <c r="H1081" s="297"/>
      <c r="I1081" s="78">
        <f>SUM(I1079:I1080)</f>
        <v>8.76</v>
      </c>
      <c r="J1081" s="78">
        <f t="shared" ref="J1081:L1081" si="78">SUM(J1079:J1080)</f>
        <v>1.56</v>
      </c>
      <c r="K1081" s="78">
        <f t="shared" si="78"/>
        <v>44.239999999999995</v>
      </c>
      <c r="L1081" s="78">
        <f t="shared" si="78"/>
        <v>228.4</v>
      </c>
      <c r="M1081" s="78"/>
      <c r="N1081" s="139">
        <f>SUM(N1079:N1080)</f>
        <v>5.9268000000000001</v>
      </c>
    </row>
    <row r="1082" spans="1:14" ht="24" customHeight="1" x14ac:dyDescent="0.2">
      <c r="A1082" s="498" t="s">
        <v>275</v>
      </c>
      <c r="B1082" s="193" t="s">
        <v>330</v>
      </c>
      <c r="C1082" s="193"/>
      <c r="D1082" s="193"/>
      <c r="E1082" s="183" t="s">
        <v>64</v>
      </c>
      <c r="F1082" s="184">
        <v>30</v>
      </c>
      <c r="G1082" s="184"/>
      <c r="H1082" s="184"/>
      <c r="I1082" s="184">
        <v>3.39</v>
      </c>
      <c r="J1082" s="184">
        <v>0.53</v>
      </c>
      <c r="K1082" s="184">
        <v>21.26</v>
      </c>
      <c r="L1082" s="184" t="s">
        <v>21</v>
      </c>
      <c r="M1082" s="185">
        <v>31.32</v>
      </c>
      <c r="N1082" s="138">
        <f t="shared" si="72"/>
        <v>0.93959999999999999</v>
      </c>
    </row>
    <row r="1083" spans="1:14" x14ac:dyDescent="0.2">
      <c r="A1083" s="499"/>
      <c r="B1083" s="186"/>
      <c r="C1083" s="186"/>
      <c r="D1083" s="186"/>
      <c r="E1083" s="183" t="s">
        <v>20</v>
      </c>
      <c r="F1083" s="184">
        <v>1.5</v>
      </c>
      <c r="G1083" s="184"/>
      <c r="H1083" s="184"/>
      <c r="I1083" s="184" t="s">
        <v>21</v>
      </c>
      <c r="J1083" s="184" t="s">
        <v>21</v>
      </c>
      <c r="K1083" s="184">
        <v>1.49</v>
      </c>
      <c r="L1083" s="184" t="s">
        <v>21</v>
      </c>
      <c r="M1083" s="185">
        <v>52.87</v>
      </c>
      <c r="N1083" s="138">
        <f t="shared" si="72"/>
        <v>7.9304999999999987E-2</v>
      </c>
    </row>
    <row r="1084" spans="1:14" ht="24" customHeight="1" x14ac:dyDescent="0.2">
      <c r="A1084" s="192"/>
      <c r="B1084" s="187"/>
      <c r="C1084" s="187">
        <v>110</v>
      </c>
      <c r="D1084" s="187">
        <v>110</v>
      </c>
      <c r="E1084" s="183" t="s">
        <v>23</v>
      </c>
      <c r="F1084" s="184">
        <v>5</v>
      </c>
      <c r="G1084" s="184"/>
      <c r="H1084" s="184"/>
      <c r="I1084" s="184">
        <v>0.65</v>
      </c>
      <c r="J1084" s="184">
        <v>3.62</v>
      </c>
      <c r="K1084" s="184">
        <v>0.45</v>
      </c>
      <c r="L1084" s="184"/>
      <c r="M1084" s="185">
        <v>504.7</v>
      </c>
      <c r="N1084" s="138">
        <f t="shared" si="72"/>
        <v>2.5234999999999999</v>
      </c>
    </row>
    <row r="1085" spans="1:14" x14ac:dyDescent="0.2">
      <c r="A1085" s="192"/>
      <c r="B1085" s="188"/>
      <c r="C1085" s="188"/>
      <c r="D1085" s="188"/>
      <c r="E1085" s="183" t="s">
        <v>91</v>
      </c>
      <c r="F1085" s="184">
        <v>7.5</v>
      </c>
      <c r="G1085" s="184">
        <v>3</v>
      </c>
      <c r="H1085" s="184"/>
      <c r="I1085" s="184">
        <v>0.36</v>
      </c>
      <c r="J1085" s="184">
        <v>0.34</v>
      </c>
      <c r="K1085" s="184">
        <v>0.02</v>
      </c>
      <c r="L1085" s="184" t="s">
        <v>21</v>
      </c>
      <c r="M1085" s="185">
        <v>220.75</v>
      </c>
      <c r="N1085" s="138">
        <f t="shared" si="72"/>
        <v>1.6556249999999999</v>
      </c>
    </row>
    <row r="1086" spans="1:14" x14ac:dyDescent="0.2">
      <c r="A1086" s="188"/>
      <c r="B1086" s="188"/>
      <c r="C1086" s="188"/>
      <c r="D1086" s="188"/>
      <c r="E1086" s="183" t="s">
        <v>127</v>
      </c>
      <c r="F1086" s="184">
        <v>1</v>
      </c>
      <c r="G1086" s="184"/>
      <c r="H1086" s="184"/>
      <c r="I1086" s="184" t="s">
        <v>21</v>
      </c>
      <c r="J1086" s="184" t="s">
        <v>21</v>
      </c>
      <c r="K1086" s="184" t="s">
        <v>21</v>
      </c>
      <c r="L1086" s="184" t="s">
        <v>21</v>
      </c>
      <c r="M1086" s="185"/>
      <c r="N1086" s="138">
        <f t="shared" si="72"/>
        <v>0</v>
      </c>
    </row>
    <row r="1087" spans="1:14" x14ac:dyDescent="0.2">
      <c r="A1087" s="188"/>
      <c r="B1087" s="188"/>
      <c r="C1087" s="188"/>
      <c r="D1087" s="188"/>
      <c r="E1087" s="183" t="s">
        <v>22</v>
      </c>
      <c r="F1087" s="184">
        <v>0.25</v>
      </c>
      <c r="G1087" s="184"/>
      <c r="H1087" s="184"/>
      <c r="I1087" s="184" t="s">
        <v>21</v>
      </c>
      <c r="J1087" s="184" t="s">
        <v>21</v>
      </c>
      <c r="K1087" s="184" t="s">
        <v>21</v>
      </c>
      <c r="L1087" s="184">
        <v>62.93</v>
      </c>
      <c r="M1087" s="185"/>
      <c r="N1087" s="138">
        <f t="shared" si="72"/>
        <v>0</v>
      </c>
    </row>
    <row r="1088" spans="1:14" x14ac:dyDescent="0.2">
      <c r="A1088" s="188"/>
      <c r="B1088" s="188"/>
      <c r="C1088" s="188"/>
      <c r="D1088" s="188"/>
      <c r="E1088" s="183" t="s">
        <v>211</v>
      </c>
      <c r="F1088" s="184">
        <v>55</v>
      </c>
      <c r="G1088" s="184"/>
      <c r="H1088" s="184"/>
      <c r="I1088" s="184">
        <v>1.01</v>
      </c>
      <c r="J1088" s="184"/>
      <c r="K1088" s="184"/>
      <c r="L1088" s="184" t="s">
        <v>21</v>
      </c>
      <c r="M1088" s="185"/>
      <c r="N1088" s="138">
        <f t="shared" si="72"/>
        <v>0</v>
      </c>
    </row>
    <row r="1089" spans="1:14" x14ac:dyDescent="0.2">
      <c r="A1089" s="188"/>
      <c r="B1089" s="188"/>
      <c r="C1089" s="188"/>
      <c r="D1089" s="188"/>
      <c r="E1089" s="183" t="s">
        <v>131</v>
      </c>
      <c r="F1089" s="184">
        <v>75</v>
      </c>
      <c r="G1089" s="184"/>
      <c r="H1089" s="184"/>
      <c r="I1089" s="184" t="s">
        <v>21</v>
      </c>
      <c r="J1089" s="184" t="s">
        <v>21</v>
      </c>
      <c r="K1089" s="184" t="s">
        <v>21</v>
      </c>
      <c r="L1089" s="184" t="s">
        <v>21</v>
      </c>
      <c r="M1089" s="185"/>
      <c r="N1089" s="138">
        <f t="shared" si="72"/>
        <v>0</v>
      </c>
    </row>
    <row r="1090" spans="1:14" x14ac:dyDescent="0.2">
      <c r="A1090" s="188"/>
      <c r="B1090" s="188"/>
      <c r="C1090" s="188"/>
      <c r="D1090" s="188"/>
      <c r="E1090" s="183" t="s">
        <v>79</v>
      </c>
      <c r="F1090" s="184">
        <v>1</v>
      </c>
      <c r="G1090" s="184">
        <v>1</v>
      </c>
      <c r="H1090" s="184"/>
      <c r="I1090" s="184" t="s">
        <v>21</v>
      </c>
      <c r="J1090" s="184" t="s">
        <v>21</v>
      </c>
      <c r="K1090" s="184" t="s">
        <v>21</v>
      </c>
      <c r="L1090" s="184">
        <v>52.48</v>
      </c>
      <c r="M1090" s="185">
        <v>220.75</v>
      </c>
      <c r="N1090" s="138">
        <f t="shared" si="72"/>
        <v>0.22075</v>
      </c>
    </row>
    <row r="1091" spans="1:14" ht="15.75" customHeight="1" x14ac:dyDescent="0.2">
      <c r="A1091" s="188"/>
      <c r="B1091" s="188"/>
      <c r="C1091" s="188"/>
      <c r="D1091" s="188"/>
      <c r="E1091" s="183" t="s">
        <v>331</v>
      </c>
      <c r="F1091" s="184">
        <v>0.7</v>
      </c>
      <c r="G1091" s="184"/>
      <c r="H1091" s="184"/>
      <c r="I1091" s="184" t="s">
        <v>21</v>
      </c>
      <c r="J1091" s="184">
        <v>6.99</v>
      </c>
      <c r="K1091" s="184" t="s">
        <v>21</v>
      </c>
      <c r="L1091" s="184">
        <v>9.06</v>
      </c>
      <c r="M1091" s="185">
        <v>118.3</v>
      </c>
      <c r="N1091" s="138">
        <f t="shared" si="72"/>
        <v>8.2809999999999995E-2</v>
      </c>
    </row>
    <row r="1092" spans="1:14" x14ac:dyDescent="0.2">
      <c r="A1092" s="188"/>
      <c r="B1092" s="188"/>
      <c r="C1092" s="188"/>
      <c r="D1092" s="188"/>
      <c r="E1092" s="183" t="s">
        <v>50</v>
      </c>
      <c r="F1092" s="184">
        <v>108</v>
      </c>
      <c r="G1092" s="184"/>
      <c r="H1092" s="184"/>
      <c r="I1092" s="184">
        <v>1.28</v>
      </c>
      <c r="J1092" s="184">
        <v>0.26</v>
      </c>
      <c r="K1092" s="184">
        <v>10.43</v>
      </c>
      <c r="L1092" s="184">
        <v>375.43</v>
      </c>
      <c r="M1092" s="185">
        <v>30.16</v>
      </c>
      <c r="N1092" s="138">
        <f t="shared" si="72"/>
        <v>3.2572800000000002</v>
      </c>
    </row>
    <row r="1093" spans="1:14" x14ac:dyDescent="0.2">
      <c r="A1093" s="188"/>
      <c r="B1093" s="188"/>
      <c r="C1093" s="188"/>
      <c r="D1093" s="188"/>
      <c r="E1093" s="183" t="s">
        <v>91</v>
      </c>
      <c r="F1093" s="184">
        <v>10.5</v>
      </c>
      <c r="G1093" s="184" t="s">
        <v>332</v>
      </c>
      <c r="H1093" s="184"/>
      <c r="I1093" s="184">
        <v>1.59</v>
      </c>
      <c r="J1093" s="184">
        <v>1.28</v>
      </c>
      <c r="K1093" s="184">
        <v>7.5999999999999998E-2</v>
      </c>
      <c r="L1093" s="189">
        <v>17.07</v>
      </c>
      <c r="M1093" s="185">
        <v>220.75</v>
      </c>
      <c r="N1093" s="138">
        <f t="shared" si="72"/>
        <v>2.3178749999999999</v>
      </c>
    </row>
    <row r="1094" spans="1:14" x14ac:dyDescent="0.2">
      <c r="A1094" s="188"/>
      <c r="B1094" s="188"/>
      <c r="C1094" s="188"/>
      <c r="D1094" s="188"/>
      <c r="E1094" s="183" t="s">
        <v>23</v>
      </c>
      <c r="F1094" s="184">
        <v>7.5</v>
      </c>
      <c r="G1094" s="184"/>
      <c r="H1094" s="184"/>
      <c r="I1094" s="184">
        <v>0.06</v>
      </c>
      <c r="J1094" s="184">
        <v>5.43</v>
      </c>
      <c r="K1094" s="184">
        <v>0.06</v>
      </c>
      <c r="L1094" s="189">
        <v>49.8</v>
      </c>
      <c r="M1094" s="185">
        <v>504.7</v>
      </c>
      <c r="N1094" s="138">
        <f t="shared" si="72"/>
        <v>3.78525</v>
      </c>
    </row>
    <row r="1095" spans="1:14" x14ac:dyDescent="0.2">
      <c r="A1095" s="188"/>
      <c r="B1095" s="188"/>
      <c r="C1095" s="188"/>
      <c r="D1095" s="188"/>
      <c r="E1095" s="183" t="s">
        <v>34</v>
      </c>
      <c r="F1095" s="190"/>
      <c r="G1095" s="190"/>
      <c r="H1095" s="190">
        <v>110</v>
      </c>
      <c r="I1095" s="191">
        <f t="shared" ref="I1095:L1095" si="79">SUM(I1082:I1094)</f>
        <v>8.3400000000000016</v>
      </c>
      <c r="J1095" s="191">
        <f t="shared" si="79"/>
        <v>18.45</v>
      </c>
      <c r="K1095" s="191">
        <f t="shared" si="79"/>
        <v>33.786000000000001</v>
      </c>
      <c r="L1095" s="191">
        <f t="shared" si="79"/>
        <v>566.77</v>
      </c>
      <c r="M1095" s="191"/>
      <c r="N1095" s="139">
        <f>SUM(N1082:N1094)</f>
        <v>14.861994999999999</v>
      </c>
    </row>
    <row r="1096" spans="1:14" ht="14.25" customHeight="1" x14ac:dyDescent="0.2">
      <c r="A1096" s="298"/>
      <c r="B1096" s="465" t="s">
        <v>447</v>
      </c>
      <c r="C1096" s="352">
        <v>100</v>
      </c>
      <c r="D1096" s="352">
        <v>100</v>
      </c>
      <c r="E1096" s="471" t="s">
        <v>447</v>
      </c>
      <c r="F1096" s="298">
        <v>100</v>
      </c>
      <c r="G1096" s="298">
        <v>100</v>
      </c>
      <c r="H1096" s="297"/>
      <c r="I1096" s="298">
        <v>0.2</v>
      </c>
      <c r="J1096" s="298">
        <v>5.4</v>
      </c>
      <c r="K1096" s="298">
        <v>32</v>
      </c>
      <c r="L1096" s="298">
        <v>144</v>
      </c>
      <c r="M1096" s="73">
        <v>78.930000000000007</v>
      </c>
      <c r="N1096" s="139">
        <f t="shared" si="72"/>
        <v>7.8930000000000007</v>
      </c>
    </row>
    <row r="1097" spans="1:14" ht="12" customHeight="1" x14ac:dyDescent="0.2">
      <c r="A1097" s="475" t="s">
        <v>132</v>
      </c>
      <c r="B1097" s="500"/>
      <c r="C1097" s="373"/>
      <c r="D1097" s="373"/>
      <c r="E1097" s="78"/>
      <c r="F1097" s="78"/>
      <c r="G1097" s="78"/>
      <c r="H1097" s="285"/>
      <c r="I1097" s="89">
        <f>I1096+I1095+I1081+I1078+I1075+I1071+I1063+I1054</f>
        <v>59.968000000000004</v>
      </c>
      <c r="J1097" s="89">
        <f t="shared" ref="J1097:L1097" si="80">J1096+J1095+J1081+J1078+J1075+J1071+J1063+J1054</f>
        <v>72.10499999999999</v>
      </c>
      <c r="K1097" s="89">
        <f t="shared" si="80"/>
        <v>209.55600000000001</v>
      </c>
      <c r="L1097" s="89">
        <f t="shared" si="80"/>
        <v>1892.79</v>
      </c>
      <c r="M1097" s="78"/>
      <c r="N1097" s="139">
        <f>N1096+N1095+N1081+N1078+N1075+N1071+N1063+N1054</f>
        <v>112.2045802</v>
      </c>
    </row>
    <row r="1098" spans="1:14" ht="12" customHeight="1" x14ac:dyDescent="0.2">
      <c r="A1098" s="475" t="s">
        <v>84</v>
      </c>
      <c r="B1098" s="500"/>
      <c r="C1098" s="373"/>
      <c r="D1098" s="373"/>
      <c r="E1098" s="298"/>
      <c r="F1098" s="298"/>
      <c r="G1098" s="298"/>
      <c r="H1098" s="297"/>
      <c r="I1098" s="107">
        <f>I1097+I1048</f>
        <v>91.988</v>
      </c>
      <c r="J1098" s="107">
        <f>J1097+J1048</f>
        <v>102.29899999999999</v>
      </c>
      <c r="K1098" s="107">
        <f>K1097+K1048</f>
        <v>312.66399999999999</v>
      </c>
      <c r="L1098" s="107">
        <f>L1097+L1048</f>
        <v>2711.8</v>
      </c>
      <c r="M1098" s="107"/>
      <c r="N1098" s="139">
        <f>N1097+N1048</f>
        <v>197.98827719999997</v>
      </c>
    </row>
    <row r="1099" spans="1:14" ht="12" customHeight="1" x14ac:dyDescent="0.2">
      <c r="A1099" s="285" t="s">
        <v>1</v>
      </c>
      <c r="B1099" s="284" t="s">
        <v>2</v>
      </c>
      <c r="C1099" s="353"/>
      <c r="D1099" s="353"/>
      <c r="E1099" s="285" t="s">
        <v>3</v>
      </c>
      <c r="F1099" s="285" t="s">
        <v>4</v>
      </c>
      <c r="G1099" s="285" t="s">
        <v>5</v>
      </c>
      <c r="H1099" s="285" t="s">
        <v>6</v>
      </c>
      <c r="I1099" s="285" t="s">
        <v>7</v>
      </c>
      <c r="J1099" s="285" t="s">
        <v>8</v>
      </c>
      <c r="K1099" s="285" t="s">
        <v>9</v>
      </c>
      <c r="L1099" s="285" t="s">
        <v>10</v>
      </c>
      <c r="M1099" s="73" t="s">
        <v>11</v>
      </c>
      <c r="N1099" s="138"/>
    </row>
    <row r="1100" spans="1:14" ht="12" customHeight="1" x14ac:dyDescent="0.2">
      <c r="A1100" s="477" t="s">
        <v>351</v>
      </c>
      <c r="B1100" s="478"/>
      <c r="C1100" s="356"/>
      <c r="D1100" s="356"/>
      <c r="E1100" s="117"/>
      <c r="F1100" s="117"/>
      <c r="G1100" s="117"/>
      <c r="H1100" s="93"/>
      <c r="I1100" s="118"/>
      <c r="J1100" s="118"/>
      <c r="K1100" s="118"/>
      <c r="L1100" s="118"/>
      <c r="M1100" s="73"/>
      <c r="N1100" s="138"/>
    </row>
    <row r="1101" spans="1:14" x14ac:dyDescent="0.2">
      <c r="A1101" s="494" t="s">
        <v>14</v>
      </c>
      <c r="B1101" s="495"/>
      <c r="C1101" s="369"/>
      <c r="D1101" s="369"/>
      <c r="E1101" s="93"/>
      <c r="F1101" s="93"/>
      <c r="G1101" s="93"/>
      <c r="H1101" s="93"/>
      <c r="I1101" s="93"/>
      <c r="J1101" s="93"/>
      <c r="K1101" s="93"/>
      <c r="L1101" s="93"/>
      <c r="M1101" s="73"/>
      <c r="N1101" s="138"/>
    </row>
    <row r="1102" spans="1:14" ht="12" customHeight="1" x14ac:dyDescent="0.2">
      <c r="A1102" s="93" t="s">
        <v>214</v>
      </c>
      <c r="B1102" s="479" t="s">
        <v>215</v>
      </c>
      <c r="C1102" s="357"/>
      <c r="D1102" s="357"/>
      <c r="E1102" s="93" t="s">
        <v>216</v>
      </c>
      <c r="F1102" s="93">
        <v>13</v>
      </c>
      <c r="G1102" s="93">
        <v>12</v>
      </c>
      <c r="H1102" s="93"/>
      <c r="I1102" s="93">
        <v>3.64</v>
      </c>
      <c r="J1102" s="93">
        <v>3.6</v>
      </c>
      <c r="K1102" s="93"/>
      <c r="L1102" s="93">
        <v>47.31</v>
      </c>
      <c r="M1102" s="73">
        <v>523.4</v>
      </c>
      <c r="N1102" s="138">
        <f t="shared" si="72"/>
        <v>6.8041999999999998</v>
      </c>
    </row>
    <row r="1103" spans="1:14" ht="12.75" customHeight="1" x14ac:dyDescent="0.2">
      <c r="A1103" s="93"/>
      <c r="B1103" s="479"/>
      <c r="C1103" s="357"/>
      <c r="D1103" s="357"/>
      <c r="E1103" s="93" t="s">
        <v>91</v>
      </c>
      <c r="F1103" s="119">
        <v>65</v>
      </c>
      <c r="G1103" s="93">
        <v>55.55</v>
      </c>
      <c r="H1103" s="93"/>
      <c r="I1103" s="93">
        <v>8.26</v>
      </c>
      <c r="J1103" s="93">
        <v>6.5</v>
      </c>
      <c r="K1103" s="93">
        <v>0.39500000000000002</v>
      </c>
      <c r="L1103" s="93">
        <v>88.78</v>
      </c>
      <c r="M1103" s="73">
        <v>220.75</v>
      </c>
      <c r="N1103" s="138">
        <f t="shared" si="72"/>
        <v>14.348750000000001</v>
      </c>
    </row>
    <row r="1104" spans="1:14" ht="15.75" customHeight="1" x14ac:dyDescent="0.2">
      <c r="A1104" s="93"/>
      <c r="B1104" s="291"/>
      <c r="C1104" s="357"/>
      <c r="D1104" s="357"/>
      <c r="E1104" s="298" t="s">
        <v>19</v>
      </c>
      <c r="F1104" s="93">
        <v>25</v>
      </c>
      <c r="G1104" s="93">
        <v>25</v>
      </c>
      <c r="H1104" s="93"/>
      <c r="I1104" s="93">
        <v>2.37</v>
      </c>
      <c r="J1104" s="93">
        <v>2.71</v>
      </c>
      <c r="K1104" s="93">
        <v>3.98</v>
      </c>
      <c r="L1104" s="93">
        <v>49.13</v>
      </c>
      <c r="M1104" s="73">
        <v>51.71</v>
      </c>
      <c r="N1104" s="138">
        <f t="shared" si="72"/>
        <v>1.2927500000000001</v>
      </c>
    </row>
    <row r="1105" spans="1:14" x14ac:dyDescent="0.2">
      <c r="A1105" s="93"/>
      <c r="B1105" s="291"/>
      <c r="C1105" s="357"/>
      <c r="D1105" s="357"/>
      <c r="E1105" s="93" t="s">
        <v>217</v>
      </c>
      <c r="F1105" s="93">
        <v>0.25</v>
      </c>
      <c r="G1105" s="93">
        <v>0.25</v>
      </c>
      <c r="H1105" s="93"/>
      <c r="I1105" s="93"/>
      <c r="J1105" s="93"/>
      <c r="K1105" s="93"/>
      <c r="L1105" s="93"/>
      <c r="M1105" s="73"/>
      <c r="N1105" s="138">
        <f t="shared" si="72"/>
        <v>0</v>
      </c>
    </row>
    <row r="1106" spans="1:14" x14ac:dyDescent="0.2">
      <c r="A1106" s="93"/>
      <c r="B1106" s="291"/>
      <c r="C1106" s="357"/>
      <c r="D1106" s="357"/>
      <c r="E1106" s="93" t="s">
        <v>218</v>
      </c>
      <c r="F1106" s="93"/>
      <c r="G1106" s="93">
        <v>100</v>
      </c>
      <c r="H1106" s="93"/>
      <c r="I1106" s="93"/>
      <c r="J1106" s="93"/>
      <c r="K1106" s="93"/>
      <c r="L1106" s="93"/>
      <c r="M1106" s="73"/>
      <c r="N1106" s="138">
        <f t="shared" si="72"/>
        <v>0</v>
      </c>
    </row>
    <row r="1107" spans="1:14" x14ac:dyDescent="0.2">
      <c r="A1107" s="93"/>
      <c r="B1107" s="291"/>
      <c r="C1107" s="439" t="s">
        <v>420</v>
      </c>
      <c r="D1107" s="439" t="s">
        <v>421</v>
      </c>
      <c r="E1107" s="93" t="s">
        <v>33</v>
      </c>
      <c r="F1107" s="93">
        <v>4</v>
      </c>
      <c r="G1107" s="93">
        <v>4</v>
      </c>
      <c r="H1107" s="93"/>
      <c r="I1107" s="93">
        <v>0.03</v>
      </c>
      <c r="J1107" s="93">
        <v>2.9</v>
      </c>
      <c r="K1107" s="93">
        <v>26.44</v>
      </c>
      <c r="L1107" s="93">
        <v>25.88</v>
      </c>
      <c r="M1107" s="73">
        <v>504.7</v>
      </c>
      <c r="N1107" s="138">
        <f t="shared" si="72"/>
        <v>2.0188000000000001</v>
      </c>
    </row>
    <row r="1108" spans="1:14" ht="22.5" x14ac:dyDescent="0.2">
      <c r="A1108" s="93"/>
      <c r="B1108" s="291"/>
      <c r="C1108" s="357"/>
      <c r="D1108" s="357"/>
      <c r="E1108" s="93" t="s">
        <v>23</v>
      </c>
      <c r="F1108" s="93">
        <v>3</v>
      </c>
      <c r="G1108" s="93">
        <v>3</v>
      </c>
      <c r="H1108" s="93"/>
      <c r="I1108" s="93">
        <v>0.02</v>
      </c>
      <c r="J1108" s="93">
        <v>2.1800000000000002</v>
      </c>
      <c r="K1108" s="93">
        <v>7.8E-2</v>
      </c>
      <c r="L1108" s="93">
        <v>19.829999999999998</v>
      </c>
      <c r="M1108" s="73">
        <v>504.7</v>
      </c>
      <c r="N1108" s="138">
        <f t="shared" si="72"/>
        <v>1.5141</v>
      </c>
    </row>
    <row r="1109" spans="1:14" x14ac:dyDescent="0.2">
      <c r="A1109" s="93"/>
      <c r="B1109" s="291"/>
      <c r="C1109" s="357"/>
      <c r="D1109" s="357"/>
      <c r="E1109" s="93"/>
      <c r="F1109" s="93"/>
      <c r="G1109" s="93"/>
      <c r="H1109" s="93" t="s">
        <v>219</v>
      </c>
      <c r="I1109" s="292">
        <f>SUM(I1102:I1108)</f>
        <v>14.319999999999999</v>
      </c>
      <c r="J1109" s="292">
        <v>17.89</v>
      </c>
      <c r="K1109" s="292">
        <v>30.893000000000001</v>
      </c>
      <c r="L1109" s="292">
        <v>230.93</v>
      </c>
      <c r="M1109" s="95"/>
      <c r="N1109" s="139">
        <f>SUM(N1102:N1108)</f>
        <v>25.9786</v>
      </c>
    </row>
    <row r="1110" spans="1:14" x14ac:dyDescent="0.2">
      <c r="A1110" s="298" t="s">
        <v>125</v>
      </c>
      <c r="B1110" s="501" t="s">
        <v>440</v>
      </c>
      <c r="C1110" s="374"/>
      <c r="D1110" s="374"/>
      <c r="E1110" s="298" t="s">
        <v>64</v>
      </c>
      <c r="F1110" s="298">
        <v>24.4</v>
      </c>
      <c r="G1110" s="298"/>
      <c r="H1110" s="297"/>
      <c r="I1110" s="298">
        <v>3.78</v>
      </c>
      <c r="J1110" s="298">
        <v>0.4</v>
      </c>
      <c r="K1110" s="298">
        <v>26.32</v>
      </c>
      <c r="L1110" s="298">
        <v>122.6</v>
      </c>
      <c r="M1110" s="88">
        <v>31.32</v>
      </c>
      <c r="N1110" s="138">
        <f t="shared" ref="N1110:N1118" si="81">F1110*M1110/1000</f>
        <v>0.764208</v>
      </c>
    </row>
    <row r="1111" spans="1:14" x14ac:dyDescent="0.2">
      <c r="A1111" s="298"/>
      <c r="B1111" s="501"/>
      <c r="C1111" s="374">
        <v>50</v>
      </c>
      <c r="D1111" s="374">
        <v>50</v>
      </c>
      <c r="E1111" s="298" t="s">
        <v>20</v>
      </c>
      <c r="F1111" s="298">
        <v>1.7</v>
      </c>
      <c r="G1111" s="298"/>
      <c r="H1111" s="297"/>
      <c r="I1111" s="298" t="s">
        <v>21</v>
      </c>
      <c r="J1111" s="298" t="s">
        <v>21</v>
      </c>
      <c r="K1111" s="298">
        <v>2.54</v>
      </c>
      <c r="L1111" s="298">
        <v>9.6</v>
      </c>
      <c r="M1111" s="88">
        <v>52.87</v>
      </c>
      <c r="N1111" s="138">
        <f t="shared" si="81"/>
        <v>8.9878999999999987E-2</v>
      </c>
    </row>
    <row r="1112" spans="1:14" ht="12" customHeight="1" x14ac:dyDescent="0.2">
      <c r="A1112" s="298"/>
      <c r="B1112" s="297"/>
      <c r="C1112" s="374"/>
      <c r="D1112" s="374"/>
      <c r="E1112" s="298" t="s">
        <v>23</v>
      </c>
      <c r="F1112" s="298">
        <v>0.7</v>
      </c>
      <c r="G1112" s="298"/>
      <c r="H1112" s="297"/>
      <c r="I1112" s="298">
        <v>0.01</v>
      </c>
      <c r="J1112" s="298">
        <v>0.52</v>
      </c>
      <c r="K1112" s="298">
        <v>1.7999999999999999E-2</v>
      </c>
      <c r="L1112" s="298">
        <v>4.62</v>
      </c>
      <c r="M1112" s="88">
        <v>504.7</v>
      </c>
      <c r="N1112" s="138">
        <f t="shared" si="81"/>
        <v>0.35328999999999994</v>
      </c>
    </row>
    <row r="1113" spans="1:14" ht="15" customHeight="1" x14ac:dyDescent="0.2">
      <c r="A1113" s="298"/>
      <c r="B1113" s="297"/>
      <c r="C1113" s="374"/>
      <c r="D1113" s="374"/>
      <c r="E1113" s="298" t="s">
        <v>91</v>
      </c>
      <c r="F1113" s="298">
        <v>0.2</v>
      </c>
      <c r="G1113" s="298"/>
      <c r="H1113" s="297"/>
      <c r="I1113" s="298">
        <v>0.16</v>
      </c>
      <c r="J1113" s="298">
        <v>0.14000000000000001</v>
      </c>
      <c r="K1113" s="298" t="s">
        <v>21</v>
      </c>
      <c r="L1113" s="298">
        <v>2</v>
      </c>
      <c r="M1113" s="88">
        <v>220.75</v>
      </c>
      <c r="N1113" s="138">
        <f t="shared" si="81"/>
        <v>4.4150000000000009E-2</v>
      </c>
    </row>
    <row r="1114" spans="1:14" x14ac:dyDescent="0.2">
      <c r="A1114" s="298"/>
      <c r="B1114" s="297"/>
      <c r="C1114" s="374"/>
      <c r="D1114" s="374"/>
      <c r="E1114" s="298" t="s">
        <v>22</v>
      </c>
      <c r="F1114" s="298">
        <v>0.4</v>
      </c>
      <c r="G1114" s="298"/>
      <c r="H1114" s="297"/>
      <c r="I1114" s="298" t="s">
        <v>21</v>
      </c>
      <c r="J1114" s="298" t="s">
        <v>21</v>
      </c>
      <c r="K1114" s="298" t="s">
        <v>21</v>
      </c>
      <c r="L1114" s="298" t="s">
        <v>21</v>
      </c>
      <c r="M1114" s="88"/>
      <c r="N1114" s="138">
        <f t="shared" si="81"/>
        <v>0</v>
      </c>
    </row>
    <row r="1115" spans="1:14" ht="12" customHeight="1" x14ac:dyDescent="0.2">
      <c r="A1115" s="298"/>
      <c r="B1115" s="297"/>
      <c r="C1115" s="374"/>
      <c r="D1115" s="374"/>
      <c r="E1115" s="298" t="s">
        <v>127</v>
      </c>
      <c r="F1115" s="298">
        <v>0.7</v>
      </c>
      <c r="G1115" s="298"/>
      <c r="H1115" s="297"/>
      <c r="I1115" s="298" t="s">
        <v>21</v>
      </c>
      <c r="J1115" s="298" t="s">
        <v>21</v>
      </c>
      <c r="K1115" s="298" t="s">
        <v>21</v>
      </c>
      <c r="L1115" s="298" t="s">
        <v>21</v>
      </c>
      <c r="M1115" s="88"/>
      <c r="N1115" s="138">
        <f t="shared" si="81"/>
        <v>0</v>
      </c>
    </row>
    <row r="1116" spans="1:14" x14ac:dyDescent="0.2">
      <c r="A1116" s="298"/>
      <c r="B1116" s="297"/>
      <c r="C1116" s="374"/>
      <c r="D1116" s="374"/>
      <c r="E1116" s="298" t="s">
        <v>128</v>
      </c>
      <c r="F1116" s="298">
        <v>1.7</v>
      </c>
      <c r="G1116" s="298"/>
      <c r="H1116" s="297"/>
      <c r="I1116" s="298">
        <v>0.17</v>
      </c>
      <c r="J1116" s="298">
        <v>0.01</v>
      </c>
      <c r="K1116" s="298">
        <v>1.17</v>
      </c>
      <c r="L1116" s="298">
        <v>5.67</v>
      </c>
      <c r="M1116" s="88">
        <v>31.32</v>
      </c>
      <c r="N1116" s="138">
        <f t="shared" si="81"/>
        <v>5.3244E-2</v>
      </c>
    </row>
    <row r="1117" spans="1:14" x14ac:dyDescent="0.2">
      <c r="A1117" s="298"/>
      <c r="B1117" s="297"/>
      <c r="C1117" s="374"/>
      <c r="D1117" s="374"/>
      <c r="E1117" s="298" t="s">
        <v>129</v>
      </c>
      <c r="F1117" s="298">
        <v>0.25</v>
      </c>
      <c r="G1117" s="298"/>
      <c r="H1117" s="297"/>
      <c r="I1117" s="298"/>
      <c r="J1117" s="298">
        <v>0.25</v>
      </c>
      <c r="K1117" s="298"/>
      <c r="L1117" s="298">
        <v>2.25</v>
      </c>
      <c r="M1117" s="88">
        <v>118.3</v>
      </c>
      <c r="N1117" s="138">
        <f t="shared" si="81"/>
        <v>2.9575000000000001E-2</v>
      </c>
    </row>
    <row r="1118" spans="1:14" x14ac:dyDescent="0.2">
      <c r="A1118" s="298"/>
      <c r="B1118" s="297"/>
      <c r="C1118" s="374"/>
      <c r="D1118" s="374"/>
      <c r="E1118" s="298" t="s">
        <v>130</v>
      </c>
      <c r="F1118" s="298">
        <v>1</v>
      </c>
      <c r="G1118" s="298"/>
      <c r="H1118" s="297"/>
      <c r="I1118" s="298">
        <v>0.11</v>
      </c>
      <c r="J1118" s="298">
        <v>0.01</v>
      </c>
      <c r="K1118" s="298" t="s">
        <v>21</v>
      </c>
      <c r="L1118" s="298">
        <v>2.04</v>
      </c>
      <c r="M1118" s="88">
        <v>220.75</v>
      </c>
      <c r="N1118" s="138">
        <f t="shared" si="81"/>
        <v>0.22075</v>
      </c>
    </row>
    <row r="1119" spans="1:14" ht="12" customHeight="1" x14ac:dyDescent="0.2">
      <c r="A1119" s="298"/>
      <c r="B1119" s="297"/>
      <c r="C1119" s="374"/>
      <c r="D1119" s="374"/>
      <c r="E1119" s="298"/>
      <c r="F1119" s="298"/>
      <c r="G1119" s="298"/>
      <c r="H1119" s="297"/>
      <c r="I1119" s="78">
        <f>SUM(I1110:I1118)</f>
        <v>4.2300000000000004</v>
      </c>
      <c r="J1119" s="78">
        <f>SUM(J1110:J1118)</f>
        <v>1.33</v>
      </c>
      <c r="K1119" s="78">
        <f>SUM(K1110:K1118)</f>
        <v>30.048000000000002</v>
      </c>
      <c r="L1119" s="78">
        <f>SUM(L1110:L1118)</f>
        <v>148.77999999999997</v>
      </c>
      <c r="M1119" s="73"/>
      <c r="N1119" s="139">
        <f>SUM(N1110:N1118)</f>
        <v>1.5550959999999998</v>
      </c>
    </row>
    <row r="1120" spans="1:14" ht="12" customHeight="1" x14ac:dyDescent="0.2">
      <c r="A1120" s="93"/>
      <c r="B1120" s="472" t="s">
        <v>30</v>
      </c>
      <c r="C1120" s="350">
        <v>70</v>
      </c>
      <c r="D1120" s="350">
        <v>90</v>
      </c>
      <c r="E1120" s="298" t="s">
        <v>31</v>
      </c>
      <c r="F1120" s="298">
        <v>80</v>
      </c>
      <c r="G1120" s="298">
        <v>80</v>
      </c>
      <c r="H1120" s="297"/>
      <c r="I1120" s="298">
        <v>6.96</v>
      </c>
      <c r="J1120" s="298">
        <v>1.2</v>
      </c>
      <c r="K1120" s="298">
        <v>32.96</v>
      </c>
      <c r="L1120" s="298">
        <v>181</v>
      </c>
      <c r="M1120" s="73">
        <v>55.61</v>
      </c>
      <c r="N1120" s="138">
        <f t="shared" ref="N1120:N1184" si="82">F1120*M1120/1000</f>
        <v>4.4488000000000003</v>
      </c>
    </row>
    <row r="1121" spans="1:14" x14ac:dyDescent="0.2">
      <c r="A1121" s="93"/>
      <c r="B1121" s="502"/>
      <c r="C1121" s="375">
        <v>10</v>
      </c>
      <c r="D1121" s="375">
        <v>10</v>
      </c>
      <c r="E1121" s="298" t="s">
        <v>32</v>
      </c>
      <c r="F1121" s="298">
        <v>10</v>
      </c>
      <c r="G1121" s="298"/>
      <c r="H1121" s="297"/>
      <c r="I1121" s="298">
        <v>2.68</v>
      </c>
      <c r="J1121" s="298">
        <v>2.57</v>
      </c>
      <c r="K1121" s="298" t="s">
        <v>21</v>
      </c>
      <c r="L1121" s="298">
        <v>33.79</v>
      </c>
      <c r="M1121" s="73">
        <v>523.4</v>
      </c>
      <c r="N1121" s="138">
        <f t="shared" si="82"/>
        <v>5.234</v>
      </c>
    </row>
    <row r="1122" spans="1:14" x14ac:dyDescent="0.2">
      <c r="A1122" s="93"/>
      <c r="B1122" s="286"/>
      <c r="C1122" s="351">
        <v>10</v>
      </c>
      <c r="D1122" s="351">
        <v>10</v>
      </c>
      <c r="E1122" s="298" t="s">
        <v>33</v>
      </c>
      <c r="F1122" s="298">
        <v>10</v>
      </c>
      <c r="G1122" s="298"/>
      <c r="H1122" s="297"/>
      <c r="I1122" s="298">
        <v>0.08</v>
      </c>
      <c r="J1122" s="298">
        <v>7.25</v>
      </c>
      <c r="K1122" s="298">
        <v>0.26</v>
      </c>
      <c r="L1122" s="298">
        <v>66.099999999999994</v>
      </c>
      <c r="M1122" s="73">
        <v>504.7</v>
      </c>
      <c r="N1122" s="138">
        <f t="shared" si="82"/>
        <v>5.0469999999999997</v>
      </c>
    </row>
    <row r="1123" spans="1:14" ht="22.5" x14ac:dyDescent="0.2">
      <c r="A1123" s="93"/>
      <c r="B1123" s="283"/>
      <c r="C1123" s="352"/>
      <c r="D1123" s="352"/>
      <c r="E1123" s="298"/>
      <c r="F1123" s="298"/>
      <c r="G1123" s="298"/>
      <c r="H1123" s="297" t="s">
        <v>35</v>
      </c>
      <c r="I1123" s="78">
        <f>SUM(I1120:I1122)</f>
        <v>9.7200000000000006</v>
      </c>
      <c r="J1123" s="78">
        <f t="shared" ref="J1123:M1123" si="83">SUM(J1120:J1122)</f>
        <v>11.02</v>
      </c>
      <c r="K1123" s="78">
        <f t="shared" si="83"/>
        <v>33.22</v>
      </c>
      <c r="L1123" s="78">
        <f t="shared" si="83"/>
        <v>280.89</v>
      </c>
      <c r="M1123" s="78">
        <f t="shared" si="83"/>
        <v>1083.71</v>
      </c>
      <c r="N1123" s="139">
        <f>SUM(N1120:N1122)</f>
        <v>14.729800000000001</v>
      </c>
    </row>
    <row r="1124" spans="1:14" ht="12" customHeight="1" x14ac:dyDescent="0.2">
      <c r="A1124" s="93" t="s">
        <v>228</v>
      </c>
      <c r="B1124" s="480" t="s">
        <v>229</v>
      </c>
      <c r="C1124" s="358"/>
      <c r="D1124" s="358"/>
      <c r="E1124" s="93" t="s">
        <v>230</v>
      </c>
      <c r="F1124" s="93">
        <v>1</v>
      </c>
      <c r="G1124" s="93"/>
      <c r="H1124" s="93"/>
      <c r="I1124" s="93">
        <v>1</v>
      </c>
      <c r="J1124" s="93"/>
      <c r="K1124" s="93" t="s">
        <v>21</v>
      </c>
      <c r="L1124" s="93" t="s">
        <v>21</v>
      </c>
      <c r="M1124" s="73">
        <v>613.21</v>
      </c>
      <c r="N1124" s="138">
        <f t="shared" si="82"/>
        <v>0.61321000000000003</v>
      </c>
    </row>
    <row r="1125" spans="1:14" x14ac:dyDescent="0.2">
      <c r="A1125" s="93"/>
      <c r="B1125" s="481"/>
      <c r="C1125" s="359">
        <v>200</v>
      </c>
      <c r="D1125" s="359">
        <v>200</v>
      </c>
      <c r="E1125" s="93" t="s">
        <v>44</v>
      </c>
      <c r="F1125" s="93">
        <v>20</v>
      </c>
      <c r="G1125" s="93"/>
      <c r="H1125" s="93"/>
      <c r="I1125" s="93" t="s">
        <v>21</v>
      </c>
      <c r="J1125" s="93">
        <v>14.9</v>
      </c>
      <c r="K1125" s="93" t="s">
        <v>21</v>
      </c>
      <c r="L1125" s="93">
        <v>56.8</v>
      </c>
      <c r="M1125" s="73">
        <v>52.87</v>
      </c>
      <c r="N1125" s="138">
        <f t="shared" si="82"/>
        <v>1.0573999999999999</v>
      </c>
    </row>
    <row r="1126" spans="1:14" ht="12" customHeight="1" x14ac:dyDescent="0.2">
      <c r="A1126" s="93"/>
      <c r="B1126" s="291"/>
      <c r="C1126" s="357"/>
      <c r="D1126" s="357"/>
      <c r="E1126" s="93"/>
      <c r="F1126" s="93"/>
      <c r="G1126" s="93"/>
      <c r="H1126" s="93">
        <v>200</v>
      </c>
      <c r="I1126" s="292">
        <f>SUM(I1124:I1125)</f>
        <v>1</v>
      </c>
      <c r="J1126" s="292">
        <f t="shared" ref="J1126:L1126" si="84">SUM(J1124:J1125)</f>
        <v>14.9</v>
      </c>
      <c r="K1126" s="292">
        <f t="shared" si="84"/>
        <v>0</v>
      </c>
      <c r="L1126" s="292">
        <f t="shared" si="84"/>
        <v>56.8</v>
      </c>
      <c r="M1126" s="292"/>
      <c r="N1126" s="139">
        <f>SUM(N1124:N1125)</f>
        <v>1.6706099999999999</v>
      </c>
    </row>
    <row r="1127" spans="1:14" x14ac:dyDescent="0.2">
      <c r="A1127" s="93"/>
      <c r="B1127" s="291" t="s">
        <v>144</v>
      </c>
      <c r="C1127" s="357">
        <v>120</v>
      </c>
      <c r="D1127" s="357">
        <v>120</v>
      </c>
      <c r="E1127" s="93" t="s">
        <v>231</v>
      </c>
      <c r="F1127" s="93">
        <v>120</v>
      </c>
      <c r="G1127" s="93">
        <v>120</v>
      </c>
      <c r="H1127" s="93">
        <v>120</v>
      </c>
      <c r="I1127" s="93">
        <v>0.96</v>
      </c>
      <c r="J1127" s="93">
        <v>0.27</v>
      </c>
      <c r="K1127" s="93">
        <v>7.19</v>
      </c>
      <c r="L1127" s="120">
        <v>35.520000000000003</v>
      </c>
      <c r="M1127" s="73">
        <v>138.55000000000001</v>
      </c>
      <c r="N1127" s="139">
        <f t="shared" si="82"/>
        <v>16.626000000000001</v>
      </c>
    </row>
    <row r="1128" spans="1:14" x14ac:dyDescent="0.2">
      <c r="A1128" s="298" t="s">
        <v>38</v>
      </c>
      <c r="B1128" s="452" t="s">
        <v>443</v>
      </c>
      <c r="C1128" s="352">
        <v>200</v>
      </c>
      <c r="D1128" s="352">
        <v>100</v>
      </c>
      <c r="E1128" s="461" t="s">
        <v>430</v>
      </c>
      <c r="F1128" s="298">
        <v>200</v>
      </c>
      <c r="G1128" s="298">
        <v>200</v>
      </c>
      <c r="H1128" s="297">
        <v>200</v>
      </c>
      <c r="I1128" s="298"/>
      <c r="J1128" s="298"/>
      <c r="K1128" s="298">
        <v>19</v>
      </c>
      <c r="L1128" s="298">
        <v>75</v>
      </c>
      <c r="M1128" s="73">
        <v>65.86</v>
      </c>
      <c r="N1128" s="139">
        <f t="shared" si="82"/>
        <v>13.172000000000001</v>
      </c>
    </row>
    <row r="1129" spans="1:14" x14ac:dyDescent="0.2">
      <c r="A1129" s="93"/>
      <c r="B1129" s="299" t="s">
        <v>39</v>
      </c>
      <c r="C1129" s="355"/>
      <c r="D1129" s="355"/>
      <c r="E1129" s="93"/>
      <c r="F1129" s="93"/>
      <c r="G1129" s="93"/>
      <c r="H1129" s="93"/>
      <c r="I1129" s="124">
        <f t="shared" ref="I1129:N1129" si="85">I1128+I1127+I1126+I1123+I1119+I1109</f>
        <v>30.229999999999997</v>
      </c>
      <c r="J1129" s="124">
        <f t="shared" si="85"/>
        <v>45.41</v>
      </c>
      <c r="K1129" s="124">
        <f t="shared" si="85"/>
        <v>120.351</v>
      </c>
      <c r="L1129" s="124">
        <f t="shared" si="85"/>
        <v>827.92000000000007</v>
      </c>
      <c r="M1129" s="124">
        <f t="shared" si="85"/>
        <v>1288.1200000000001</v>
      </c>
      <c r="N1129" s="124">
        <f t="shared" si="85"/>
        <v>73.732106000000002</v>
      </c>
    </row>
    <row r="1130" spans="1:14" x14ac:dyDescent="0.2">
      <c r="A1130" s="494" t="s">
        <v>40</v>
      </c>
      <c r="B1130" s="495"/>
      <c r="C1130" s="369"/>
      <c r="D1130" s="369"/>
      <c r="E1130" s="93"/>
      <c r="F1130" s="93"/>
      <c r="G1130" s="93"/>
      <c r="H1130" s="93"/>
      <c r="I1130" s="123"/>
      <c r="J1130" s="123"/>
      <c r="K1130" s="123"/>
      <c r="L1130" s="123"/>
      <c r="M1130" s="73"/>
      <c r="N1130" s="139">
        <f t="shared" si="82"/>
        <v>0</v>
      </c>
    </row>
    <row r="1131" spans="1:14" ht="12" customHeight="1" x14ac:dyDescent="0.2">
      <c r="A1131" s="287" t="s">
        <v>103</v>
      </c>
      <c r="B1131" s="492" t="s">
        <v>104</v>
      </c>
      <c r="C1131" s="368"/>
      <c r="D1131" s="368"/>
      <c r="E1131" s="287" t="s">
        <v>105</v>
      </c>
      <c r="F1131" s="287">
        <v>22.7</v>
      </c>
      <c r="G1131" s="287">
        <v>20</v>
      </c>
      <c r="H1131" s="282"/>
      <c r="I1131" s="287">
        <v>0.11</v>
      </c>
      <c r="J1131" s="287">
        <v>0.09</v>
      </c>
      <c r="K1131" s="287">
        <v>2.44</v>
      </c>
      <c r="L1131" s="287">
        <v>10.81</v>
      </c>
      <c r="M1131" s="63">
        <v>83.14</v>
      </c>
      <c r="N1131" s="8">
        <v>2.2472999999999996</v>
      </c>
    </row>
    <row r="1132" spans="1:14" x14ac:dyDescent="0.2">
      <c r="A1132" s="287"/>
      <c r="B1132" s="492"/>
      <c r="C1132" s="368">
        <v>80</v>
      </c>
      <c r="D1132" s="368">
        <v>120</v>
      </c>
      <c r="E1132" s="287" t="s">
        <v>106</v>
      </c>
      <c r="F1132" s="287">
        <v>29.4</v>
      </c>
      <c r="G1132" s="287">
        <v>27.93</v>
      </c>
      <c r="H1132" s="282"/>
      <c r="I1132" s="287">
        <v>0.56000000000000005</v>
      </c>
      <c r="J1132" s="287">
        <v>0.03</v>
      </c>
      <c r="K1132" s="287">
        <v>1.22</v>
      </c>
      <c r="L1132" s="287">
        <v>6.42</v>
      </c>
      <c r="M1132" s="63">
        <v>154.72999999999999</v>
      </c>
      <c r="N1132" s="8">
        <v>5.88</v>
      </c>
    </row>
    <row r="1133" spans="1:14" x14ac:dyDescent="0.2">
      <c r="A1133" s="287"/>
      <c r="B1133" s="282"/>
      <c r="C1133" s="368"/>
      <c r="D1133" s="368"/>
      <c r="E1133" s="287" t="s">
        <v>107</v>
      </c>
      <c r="F1133" s="287">
        <v>30</v>
      </c>
      <c r="G1133" s="287">
        <v>27.93</v>
      </c>
      <c r="H1133" s="282"/>
      <c r="I1133" s="287">
        <v>0.2</v>
      </c>
      <c r="J1133" s="287">
        <v>0.03</v>
      </c>
      <c r="K1133" s="287">
        <v>0.76</v>
      </c>
      <c r="L1133" s="287">
        <v>3.09</v>
      </c>
      <c r="M1133" s="63">
        <v>130.35</v>
      </c>
      <c r="N1133" s="8">
        <v>2.7</v>
      </c>
    </row>
    <row r="1134" spans="1:14" x14ac:dyDescent="0.2">
      <c r="A1134" s="287"/>
      <c r="B1134" s="282"/>
      <c r="C1134" s="368"/>
      <c r="D1134" s="368"/>
      <c r="E1134" s="287" t="s">
        <v>43</v>
      </c>
      <c r="F1134" s="287">
        <v>18.8</v>
      </c>
      <c r="G1134" s="287">
        <v>15</v>
      </c>
      <c r="H1134" s="282"/>
      <c r="I1134" s="287">
        <v>0.24</v>
      </c>
      <c r="J1134" s="287">
        <v>0.15</v>
      </c>
      <c r="K1134" s="287">
        <v>1.7</v>
      </c>
      <c r="L1134" s="287">
        <v>5.1100000000000003</v>
      </c>
      <c r="M1134" s="63">
        <v>36.67</v>
      </c>
      <c r="N1134" s="8">
        <v>0.3196</v>
      </c>
    </row>
    <row r="1135" spans="1:14" x14ac:dyDescent="0.2">
      <c r="A1135" s="287"/>
      <c r="B1135" s="282"/>
      <c r="C1135" s="368"/>
      <c r="D1135" s="368"/>
      <c r="E1135" s="287" t="s">
        <v>51</v>
      </c>
      <c r="F1135" s="287">
        <v>20</v>
      </c>
      <c r="G1135" s="287">
        <v>20</v>
      </c>
      <c r="H1135" s="282"/>
      <c r="I1135" s="287" t="s">
        <v>21</v>
      </c>
      <c r="J1135" s="287">
        <v>19.98</v>
      </c>
      <c r="K1135" s="287" t="s">
        <v>21</v>
      </c>
      <c r="L1135" s="287">
        <v>179.8</v>
      </c>
      <c r="M1135" s="63">
        <v>118.3</v>
      </c>
      <c r="N1135" s="8">
        <v>1.48</v>
      </c>
    </row>
    <row r="1136" spans="1:14" x14ac:dyDescent="0.2">
      <c r="A1136" s="287"/>
      <c r="B1136" s="282"/>
      <c r="C1136" s="368"/>
      <c r="D1136" s="368"/>
      <c r="E1136" s="287" t="s">
        <v>108</v>
      </c>
      <c r="F1136" s="287">
        <v>9.5</v>
      </c>
      <c r="G1136" s="287">
        <v>4</v>
      </c>
      <c r="H1136" s="282"/>
      <c r="I1136" s="287">
        <v>0.08</v>
      </c>
      <c r="J1136" s="287" t="s">
        <v>21</v>
      </c>
      <c r="K1136" s="287">
        <v>0.28000000000000003</v>
      </c>
      <c r="L1136" s="287">
        <v>3.1</v>
      </c>
      <c r="M1136" s="63"/>
      <c r="N1136" s="8">
        <v>1.5674999999999999</v>
      </c>
    </row>
    <row r="1137" spans="1:14" x14ac:dyDescent="0.2">
      <c r="A1137" s="287"/>
      <c r="B1137" s="282"/>
      <c r="C1137" s="368"/>
      <c r="D1137" s="368"/>
      <c r="E1137" s="287" t="s">
        <v>20</v>
      </c>
      <c r="F1137" s="287">
        <v>1</v>
      </c>
      <c r="G1137" s="287">
        <v>1</v>
      </c>
      <c r="H1137" s="282"/>
      <c r="I1137" s="287" t="s">
        <v>21</v>
      </c>
      <c r="J1137" s="287" t="s">
        <v>21</v>
      </c>
      <c r="K1137" s="287">
        <v>0.99</v>
      </c>
      <c r="L1137" s="287">
        <v>3.79</v>
      </c>
      <c r="M1137" s="63">
        <v>52.87</v>
      </c>
      <c r="N1137" s="8">
        <v>5.3999999999999999E-2</v>
      </c>
    </row>
    <row r="1138" spans="1:14" x14ac:dyDescent="0.2">
      <c r="A1138" s="287"/>
      <c r="B1138" s="282"/>
      <c r="C1138" s="368"/>
      <c r="D1138" s="368"/>
      <c r="E1138" s="287"/>
      <c r="F1138" s="287"/>
      <c r="G1138" s="287"/>
      <c r="H1138" s="282">
        <v>100</v>
      </c>
      <c r="I1138" s="14">
        <v>1.1900000000000002</v>
      </c>
      <c r="J1138" s="14">
        <v>20.28</v>
      </c>
      <c r="K1138" s="14">
        <v>7.3900000000000006</v>
      </c>
      <c r="L1138" s="14">
        <v>212.12</v>
      </c>
      <c r="M1138" s="15"/>
      <c r="N1138" s="276">
        <f>SUM(N1131:N1137)</f>
        <v>14.248400000000002</v>
      </c>
    </row>
    <row r="1139" spans="1:14" ht="12" customHeight="1" x14ac:dyDescent="0.2">
      <c r="A1139" s="93" t="s">
        <v>232</v>
      </c>
      <c r="B1139" s="479" t="s">
        <v>233</v>
      </c>
      <c r="C1139" s="357"/>
      <c r="D1139" s="357"/>
      <c r="E1139" s="93" t="s">
        <v>111</v>
      </c>
      <c r="F1139" s="93">
        <v>25</v>
      </c>
      <c r="G1139" s="93">
        <v>25</v>
      </c>
      <c r="H1139" s="93"/>
      <c r="I1139" s="110">
        <v>2.75</v>
      </c>
      <c r="J1139" s="110">
        <v>1.5</v>
      </c>
      <c r="K1139" s="110">
        <v>12.92</v>
      </c>
      <c r="L1139" s="110">
        <v>74.61</v>
      </c>
      <c r="M1139" s="73"/>
      <c r="N1139" s="138">
        <f t="shared" si="82"/>
        <v>0</v>
      </c>
    </row>
    <row r="1140" spans="1:14" ht="22.5" x14ac:dyDescent="0.2">
      <c r="A1140" s="93"/>
      <c r="B1140" s="479"/>
      <c r="C1140" s="439" t="s">
        <v>386</v>
      </c>
      <c r="D1140" s="439" t="s">
        <v>386</v>
      </c>
      <c r="E1140" s="93" t="s">
        <v>43</v>
      </c>
      <c r="F1140" s="93">
        <v>12.5</v>
      </c>
      <c r="G1140" s="93">
        <v>10</v>
      </c>
      <c r="H1140" s="93"/>
      <c r="I1140" s="110">
        <v>0.13</v>
      </c>
      <c r="J1140" s="110">
        <v>0.01</v>
      </c>
      <c r="K1140" s="110">
        <v>0.71</v>
      </c>
      <c r="L1140" s="110">
        <v>3.3</v>
      </c>
      <c r="M1140" s="73">
        <v>36.67</v>
      </c>
      <c r="N1140" s="138">
        <f t="shared" si="82"/>
        <v>0.45837499999999998</v>
      </c>
    </row>
    <row r="1141" spans="1:14" x14ac:dyDescent="0.2">
      <c r="A1141" s="93"/>
      <c r="B1141" s="291"/>
      <c r="C1141" s="357"/>
      <c r="D1141" s="357"/>
      <c r="E1141" s="93" t="s">
        <v>52</v>
      </c>
      <c r="F1141" s="93">
        <v>12</v>
      </c>
      <c r="G1141" s="93">
        <v>10</v>
      </c>
      <c r="H1141" s="93"/>
      <c r="I1141" s="110">
        <v>0.14000000000000001</v>
      </c>
      <c r="J1141" s="110" t="s">
        <v>21</v>
      </c>
      <c r="K1141" s="110">
        <v>0.91</v>
      </c>
      <c r="L1141" s="110">
        <v>4.0999999999999996</v>
      </c>
      <c r="M1141" s="73">
        <v>27.74</v>
      </c>
      <c r="N1141" s="138">
        <f t="shared" si="82"/>
        <v>0.33288000000000001</v>
      </c>
    </row>
    <row r="1142" spans="1:14" x14ac:dyDescent="0.2">
      <c r="A1142" s="93"/>
      <c r="B1142" s="291"/>
      <c r="C1142" s="357"/>
      <c r="D1142" s="357"/>
      <c r="E1142" s="93" t="s">
        <v>50</v>
      </c>
      <c r="F1142" s="93">
        <v>100</v>
      </c>
      <c r="G1142" s="93">
        <v>75</v>
      </c>
      <c r="H1142" s="93"/>
      <c r="I1142" s="93">
        <v>2</v>
      </c>
      <c r="J1142" s="93">
        <v>0.28000000000000003</v>
      </c>
      <c r="K1142" s="93">
        <v>12.45</v>
      </c>
      <c r="L1142" s="93">
        <v>57.61</v>
      </c>
      <c r="M1142" s="73">
        <v>30.16</v>
      </c>
      <c r="N1142" s="138">
        <f t="shared" si="82"/>
        <v>3.016</v>
      </c>
    </row>
    <row r="1143" spans="1:14" ht="22.5" x14ac:dyDescent="0.2">
      <c r="A1143" s="93"/>
      <c r="B1143" s="291"/>
      <c r="C1143" s="357"/>
      <c r="D1143" s="357"/>
      <c r="E1143" s="93" t="s">
        <v>23</v>
      </c>
      <c r="F1143" s="93">
        <v>5</v>
      </c>
      <c r="G1143" s="93">
        <v>5</v>
      </c>
      <c r="H1143" s="93"/>
      <c r="I1143" s="110">
        <v>0.04</v>
      </c>
      <c r="J1143" s="110">
        <v>3.6</v>
      </c>
      <c r="K1143" s="110">
        <v>0.06</v>
      </c>
      <c r="L1143" s="110">
        <v>33.049999999999997</v>
      </c>
      <c r="M1143" s="73">
        <v>504.7</v>
      </c>
      <c r="N1143" s="138">
        <f t="shared" si="82"/>
        <v>2.5234999999999999</v>
      </c>
    </row>
    <row r="1144" spans="1:14" x14ac:dyDescent="0.2">
      <c r="A1144" s="93"/>
      <c r="B1144" s="291"/>
      <c r="C1144" s="357"/>
      <c r="D1144" s="357"/>
      <c r="E1144" s="93" t="s">
        <v>173</v>
      </c>
      <c r="F1144" s="93">
        <v>237.5</v>
      </c>
      <c r="G1144" s="93">
        <v>237.5</v>
      </c>
      <c r="H1144" s="93"/>
      <c r="I1144" s="110">
        <v>1.95</v>
      </c>
      <c r="J1144" s="110">
        <v>4.9000000000000004</v>
      </c>
      <c r="K1144" s="110">
        <v>2.94</v>
      </c>
      <c r="L1144" s="110">
        <v>8.82</v>
      </c>
      <c r="M1144" s="73"/>
      <c r="N1144" s="138">
        <f t="shared" si="82"/>
        <v>0</v>
      </c>
    </row>
    <row r="1145" spans="1:14" x14ac:dyDescent="0.2">
      <c r="A1145" s="93"/>
      <c r="B1145" s="291"/>
      <c r="C1145" s="357"/>
      <c r="D1145" s="357"/>
      <c r="E1145" s="93" t="s">
        <v>55</v>
      </c>
      <c r="F1145" s="93">
        <v>54</v>
      </c>
      <c r="G1145" s="93">
        <v>40</v>
      </c>
      <c r="H1145" s="93"/>
      <c r="I1145" s="110">
        <v>10.4</v>
      </c>
      <c r="J1145" s="110">
        <v>6.48</v>
      </c>
      <c r="K1145" s="110" t="s">
        <v>21</v>
      </c>
      <c r="L1145" s="110">
        <v>88.29</v>
      </c>
      <c r="M1145" s="73">
        <v>323.91000000000003</v>
      </c>
      <c r="N1145" s="138">
        <f t="shared" si="82"/>
        <v>17.491140000000001</v>
      </c>
    </row>
    <row r="1146" spans="1:14" ht="12" customHeight="1" x14ac:dyDescent="0.2">
      <c r="A1146" s="93"/>
      <c r="B1146" s="291"/>
      <c r="C1146" s="357"/>
      <c r="D1146" s="357"/>
      <c r="E1146" s="93"/>
      <c r="F1146" s="93"/>
      <c r="G1146" s="93"/>
      <c r="H1146" s="93" t="s">
        <v>57</v>
      </c>
      <c r="I1146" s="124">
        <f>SUM(I1139:I1145)</f>
        <v>17.41</v>
      </c>
      <c r="J1146" s="124">
        <f t="shared" ref="J1146:L1146" si="86">SUM(J1139:J1145)</f>
        <v>16.770000000000003</v>
      </c>
      <c r="K1146" s="124">
        <f t="shared" si="86"/>
        <v>29.99</v>
      </c>
      <c r="L1146" s="124">
        <f t="shared" si="86"/>
        <v>269.78000000000003</v>
      </c>
      <c r="M1146" s="124"/>
      <c r="N1146" s="139">
        <f>SUM(N1139:N1145)</f>
        <v>23.821895000000001</v>
      </c>
    </row>
    <row r="1147" spans="1:14" ht="22.5" x14ac:dyDescent="0.2">
      <c r="A1147" s="93" t="s">
        <v>203</v>
      </c>
      <c r="B1147" s="480" t="s">
        <v>234</v>
      </c>
      <c r="C1147" s="358"/>
      <c r="D1147" s="358"/>
      <c r="E1147" s="93" t="s">
        <v>60</v>
      </c>
      <c r="F1147" s="93">
        <v>38.47</v>
      </c>
      <c r="G1147" s="93">
        <v>29.47</v>
      </c>
      <c r="H1147" s="93"/>
      <c r="I1147" s="93">
        <v>6.32</v>
      </c>
      <c r="J1147" s="93">
        <v>8.5399999999999991</v>
      </c>
      <c r="K1147" s="93"/>
      <c r="L1147" s="93">
        <v>90.6</v>
      </c>
      <c r="M1147" s="73">
        <v>323.91000000000003</v>
      </c>
      <c r="N1147" s="138">
        <f t="shared" si="82"/>
        <v>12.460817700000002</v>
      </c>
    </row>
    <row r="1148" spans="1:14" x14ac:dyDescent="0.2">
      <c r="A1148" s="93"/>
      <c r="B1148" s="481"/>
      <c r="C1148" s="359">
        <v>41</v>
      </c>
      <c r="D1148" s="359">
        <v>41</v>
      </c>
      <c r="E1148" s="93" t="s">
        <v>52</v>
      </c>
      <c r="F1148" s="93">
        <v>0.6</v>
      </c>
      <c r="G1148" s="93">
        <v>0.6</v>
      </c>
      <c r="H1148" s="93"/>
      <c r="I1148" s="93" t="s">
        <v>21</v>
      </c>
      <c r="J1148" s="93" t="s">
        <v>21</v>
      </c>
      <c r="K1148" s="93" t="s">
        <v>21</v>
      </c>
      <c r="L1148" s="93">
        <v>0.21</v>
      </c>
      <c r="M1148" s="73">
        <v>27.74</v>
      </c>
      <c r="N1148" s="138">
        <f t="shared" si="82"/>
        <v>1.6643999999999999E-2</v>
      </c>
    </row>
    <row r="1149" spans="1:14" x14ac:dyDescent="0.2">
      <c r="A1149" s="93"/>
      <c r="B1149" s="291"/>
      <c r="C1149" s="357"/>
      <c r="D1149" s="357"/>
      <c r="E1149" s="93" t="s">
        <v>93</v>
      </c>
      <c r="F1149" s="93">
        <v>2</v>
      </c>
      <c r="G1149" s="93">
        <v>2</v>
      </c>
      <c r="H1149" s="93"/>
      <c r="I1149" s="93">
        <v>0.22</v>
      </c>
      <c r="J1149" s="93">
        <v>0.02</v>
      </c>
      <c r="K1149" s="93">
        <v>1.44</v>
      </c>
      <c r="L1149" s="93">
        <v>6.62</v>
      </c>
      <c r="M1149" s="73"/>
      <c r="N1149" s="138">
        <f t="shared" si="82"/>
        <v>0</v>
      </c>
    </row>
    <row r="1150" spans="1:14" x14ac:dyDescent="0.2">
      <c r="A1150" s="93"/>
      <c r="B1150" s="291"/>
      <c r="C1150" s="357"/>
      <c r="D1150" s="357"/>
      <c r="E1150" s="93" t="s">
        <v>235</v>
      </c>
      <c r="F1150" s="93">
        <v>7</v>
      </c>
      <c r="G1150" s="93">
        <v>7</v>
      </c>
      <c r="H1150" s="93"/>
      <c r="I1150" s="93">
        <v>0.56999999999999995</v>
      </c>
      <c r="J1150" s="93">
        <v>0.06</v>
      </c>
      <c r="K1150" s="93">
        <v>0.47</v>
      </c>
      <c r="L1150" s="93">
        <v>15.82</v>
      </c>
      <c r="M1150" s="73">
        <v>46.28</v>
      </c>
      <c r="N1150" s="138">
        <f t="shared" si="82"/>
        <v>0.32396000000000003</v>
      </c>
    </row>
    <row r="1151" spans="1:14" x14ac:dyDescent="0.2">
      <c r="A1151" s="93"/>
      <c r="B1151" s="291"/>
      <c r="C1151" s="357"/>
      <c r="D1151" s="357"/>
      <c r="E1151" s="93" t="s">
        <v>22</v>
      </c>
      <c r="F1151" s="93">
        <v>0.6</v>
      </c>
      <c r="G1151" s="93">
        <v>0.6</v>
      </c>
      <c r="H1151" s="93"/>
      <c r="I1151" s="93" t="s">
        <v>21</v>
      </c>
      <c r="J1151" s="93" t="s">
        <v>21</v>
      </c>
      <c r="K1151" s="93" t="s">
        <v>21</v>
      </c>
      <c r="L1151" s="93" t="s">
        <v>21</v>
      </c>
      <c r="M1151" s="73"/>
      <c r="N1151" s="138">
        <f t="shared" si="82"/>
        <v>0</v>
      </c>
    </row>
    <row r="1152" spans="1:14" ht="12" customHeight="1" x14ac:dyDescent="0.2">
      <c r="A1152" s="93"/>
      <c r="B1152" s="291"/>
      <c r="C1152" s="357"/>
      <c r="D1152" s="357"/>
      <c r="E1152" s="93" t="s">
        <v>95</v>
      </c>
      <c r="F1152" s="93"/>
      <c r="G1152" s="93">
        <v>50</v>
      </c>
      <c r="H1152" s="93"/>
      <c r="I1152" s="93" t="s">
        <v>21</v>
      </c>
      <c r="J1152" s="93"/>
      <c r="K1152" s="93" t="s">
        <v>21</v>
      </c>
      <c r="L1152" s="93" t="s">
        <v>21</v>
      </c>
      <c r="M1152" s="73"/>
      <c r="N1152" s="138">
        <f t="shared" si="82"/>
        <v>0</v>
      </c>
    </row>
    <row r="1153" spans="1:14" ht="22.5" x14ac:dyDescent="0.2">
      <c r="A1153" s="93"/>
      <c r="B1153" s="291"/>
      <c r="C1153" s="357"/>
      <c r="D1153" s="357"/>
      <c r="E1153" s="93" t="s">
        <v>51</v>
      </c>
      <c r="F1153" s="93">
        <v>2</v>
      </c>
      <c r="G1153" s="93">
        <v>2</v>
      </c>
      <c r="H1153" s="93"/>
      <c r="I1153" s="93" t="s">
        <v>21</v>
      </c>
      <c r="J1153" s="93">
        <v>1.99</v>
      </c>
      <c r="K1153" s="93" t="s">
        <v>21</v>
      </c>
      <c r="L1153" s="93">
        <v>17.98</v>
      </c>
      <c r="M1153" s="73">
        <v>118.3</v>
      </c>
      <c r="N1153" s="138">
        <f t="shared" si="82"/>
        <v>0.2366</v>
      </c>
    </row>
    <row r="1154" spans="1:14" x14ac:dyDescent="0.2">
      <c r="A1154" s="93"/>
      <c r="B1154" s="291"/>
      <c r="C1154" s="357"/>
      <c r="D1154" s="357"/>
      <c r="E1154" s="93"/>
      <c r="F1154" s="93"/>
      <c r="G1154" s="93"/>
      <c r="H1154" s="93">
        <v>41</v>
      </c>
      <c r="I1154" s="292">
        <f>SUM(I1147:I1153)</f>
        <v>7.11</v>
      </c>
      <c r="J1154" s="292">
        <f t="shared" ref="J1154:L1154" si="87">SUM(J1147:J1153)</f>
        <v>10.61</v>
      </c>
      <c r="K1154" s="292">
        <f t="shared" si="87"/>
        <v>1.91</v>
      </c>
      <c r="L1154" s="292">
        <f t="shared" si="87"/>
        <v>131.22999999999999</v>
      </c>
      <c r="M1154" s="292"/>
      <c r="N1154" s="139">
        <f>SUM(N1147:N1153)</f>
        <v>13.0380217</v>
      </c>
    </row>
    <row r="1155" spans="1:14" x14ac:dyDescent="0.2">
      <c r="A1155" s="298" t="s">
        <v>157</v>
      </c>
      <c r="B1155" s="472" t="s">
        <v>236</v>
      </c>
      <c r="C1155" s="350"/>
      <c r="D1155" s="350"/>
      <c r="E1155" s="298" t="s">
        <v>237</v>
      </c>
      <c r="F1155" s="298">
        <v>33.299999999999997</v>
      </c>
      <c r="G1155" s="298"/>
      <c r="H1155" s="297"/>
      <c r="I1155" s="298">
        <v>5.99</v>
      </c>
      <c r="J1155" s="298">
        <v>1.55</v>
      </c>
      <c r="K1155" s="298">
        <v>29.76</v>
      </c>
      <c r="L1155" s="298">
        <v>157.9</v>
      </c>
      <c r="M1155" s="73"/>
      <c r="N1155" s="138">
        <f t="shared" si="82"/>
        <v>0</v>
      </c>
    </row>
    <row r="1156" spans="1:14" x14ac:dyDescent="0.2">
      <c r="A1156" s="298"/>
      <c r="B1156" s="473"/>
      <c r="C1156" s="351">
        <v>100</v>
      </c>
      <c r="D1156" s="351">
        <v>100</v>
      </c>
      <c r="E1156" s="298" t="s">
        <v>23</v>
      </c>
      <c r="F1156" s="298">
        <v>5</v>
      </c>
      <c r="G1156" s="298"/>
      <c r="H1156" s="297"/>
      <c r="I1156" s="298">
        <v>0.04</v>
      </c>
      <c r="J1156" s="298">
        <v>3.6</v>
      </c>
      <c r="K1156" s="298">
        <v>0.13</v>
      </c>
      <c r="L1156" s="298">
        <v>33.6</v>
      </c>
      <c r="M1156" s="73">
        <v>504.7</v>
      </c>
      <c r="N1156" s="138">
        <f t="shared" si="82"/>
        <v>2.5234999999999999</v>
      </c>
    </row>
    <row r="1157" spans="1:14" x14ac:dyDescent="0.2">
      <c r="A1157" s="298"/>
      <c r="B1157" s="283"/>
      <c r="C1157" s="352"/>
      <c r="D1157" s="352"/>
      <c r="E1157" s="298" t="s">
        <v>22</v>
      </c>
      <c r="F1157" s="298">
        <v>1</v>
      </c>
      <c r="G1157" s="298"/>
      <c r="H1157" s="297"/>
      <c r="I1157" s="298"/>
      <c r="J1157" s="298"/>
      <c r="K1157" s="298"/>
      <c r="L1157" s="298"/>
      <c r="M1157" s="73"/>
      <c r="N1157" s="138">
        <f t="shared" si="82"/>
        <v>0</v>
      </c>
    </row>
    <row r="1158" spans="1:14" x14ac:dyDescent="0.2">
      <c r="A1158" s="298"/>
      <c r="B1158" s="283"/>
      <c r="C1158" s="352"/>
      <c r="D1158" s="352"/>
      <c r="E1158" s="298"/>
      <c r="F1158" s="298"/>
      <c r="G1158" s="298"/>
      <c r="H1158" s="297">
        <v>100</v>
      </c>
      <c r="I1158" s="78">
        <f>SUM(I1155:I1157)</f>
        <v>6.03</v>
      </c>
      <c r="J1158" s="78">
        <f t="shared" ref="J1158:L1158" si="88">SUM(J1155:J1157)</f>
        <v>5.15</v>
      </c>
      <c r="K1158" s="78">
        <f t="shared" si="88"/>
        <v>29.89</v>
      </c>
      <c r="L1158" s="78">
        <f t="shared" si="88"/>
        <v>191.5</v>
      </c>
      <c r="M1158" s="78"/>
      <c r="N1158" s="139">
        <f>SUM(N1155:N1157)</f>
        <v>2.5234999999999999</v>
      </c>
    </row>
    <row r="1159" spans="1:14" ht="22.5" x14ac:dyDescent="0.2">
      <c r="A1159" s="93" t="s">
        <v>202</v>
      </c>
      <c r="B1159" s="482" t="s">
        <v>118</v>
      </c>
      <c r="C1159" s="360"/>
      <c r="D1159" s="360"/>
      <c r="E1159" s="93" t="s">
        <v>54</v>
      </c>
      <c r="F1159" s="93">
        <v>50</v>
      </c>
      <c r="G1159" s="93"/>
      <c r="H1159" s="93"/>
      <c r="I1159" s="93">
        <v>0.41</v>
      </c>
      <c r="J1159" s="93">
        <v>1.03</v>
      </c>
      <c r="K1159" s="93">
        <v>0.61</v>
      </c>
      <c r="L1159" s="93">
        <v>1.85</v>
      </c>
      <c r="M1159" s="73"/>
      <c r="N1159" s="138">
        <f t="shared" si="82"/>
        <v>0</v>
      </c>
    </row>
    <row r="1160" spans="1:14" ht="22.5" x14ac:dyDescent="0.2">
      <c r="A1160" s="93"/>
      <c r="B1160" s="483"/>
      <c r="C1160" s="361">
        <v>50</v>
      </c>
      <c r="D1160" s="361">
        <v>50</v>
      </c>
      <c r="E1160" s="93" t="s">
        <v>51</v>
      </c>
      <c r="F1160" s="93">
        <v>1</v>
      </c>
      <c r="G1160" s="93"/>
      <c r="H1160" s="93"/>
      <c r="I1160" s="93"/>
      <c r="J1160" s="93">
        <v>0.99</v>
      </c>
      <c r="K1160" s="93"/>
      <c r="L1160" s="93">
        <v>8.99</v>
      </c>
      <c r="M1160" s="73">
        <v>118.3</v>
      </c>
      <c r="N1160" s="138">
        <f t="shared" si="82"/>
        <v>0.1183</v>
      </c>
    </row>
    <row r="1161" spans="1:14" x14ac:dyDescent="0.2">
      <c r="A1161" s="93"/>
      <c r="B1161" s="291"/>
      <c r="C1161" s="357"/>
      <c r="D1161" s="357"/>
      <c r="E1161" s="93" t="s">
        <v>64</v>
      </c>
      <c r="F1161" s="93">
        <v>2.5</v>
      </c>
      <c r="G1161" s="93"/>
      <c r="H1161" s="93"/>
      <c r="I1161" s="93">
        <v>0.26</v>
      </c>
      <c r="J1161" s="93">
        <v>0.02</v>
      </c>
      <c r="K1161" s="93">
        <v>1.71</v>
      </c>
      <c r="L1161" s="93">
        <v>8.35</v>
      </c>
      <c r="M1161" s="73">
        <v>31.32</v>
      </c>
      <c r="N1161" s="138">
        <f t="shared" si="82"/>
        <v>7.8299999999999995E-2</v>
      </c>
    </row>
    <row r="1162" spans="1:14" ht="14.25" customHeight="1" x14ac:dyDescent="0.2">
      <c r="A1162" s="93"/>
      <c r="B1162" s="291"/>
      <c r="C1162" s="357"/>
      <c r="D1162" s="357"/>
      <c r="E1162" s="93" t="s">
        <v>62</v>
      </c>
      <c r="F1162" s="93">
        <v>5</v>
      </c>
      <c r="G1162" s="93"/>
      <c r="H1162" s="93"/>
      <c r="I1162" s="93">
        <v>0.18</v>
      </c>
      <c r="J1162" s="93" t="s">
        <v>21</v>
      </c>
      <c r="K1162" s="93">
        <v>0.62</v>
      </c>
      <c r="L1162" s="93">
        <v>3.4</v>
      </c>
      <c r="M1162" s="73"/>
      <c r="N1162" s="138">
        <f t="shared" si="82"/>
        <v>0</v>
      </c>
    </row>
    <row r="1163" spans="1:14" x14ac:dyDescent="0.2">
      <c r="A1163" s="93"/>
      <c r="B1163" s="291"/>
      <c r="C1163" s="357"/>
      <c r="D1163" s="357"/>
      <c r="E1163" s="93" t="s">
        <v>43</v>
      </c>
      <c r="F1163" s="93">
        <v>5</v>
      </c>
      <c r="G1163" s="93">
        <v>4</v>
      </c>
      <c r="H1163" s="93"/>
      <c r="I1163" s="93">
        <v>0.05</v>
      </c>
      <c r="J1163" s="93">
        <v>0</v>
      </c>
      <c r="K1163" s="93">
        <v>0.28000000000000003</v>
      </c>
      <c r="L1163" s="93">
        <v>1.32</v>
      </c>
      <c r="M1163" s="73">
        <v>36.67</v>
      </c>
      <c r="N1163" s="138">
        <f t="shared" si="82"/>
        <v>0.18335000000000001</v>
      </c>
    </row>
    <row r="1164" spans="1:14" x14ac:dyDescent="0.2">
      <c r="A1164" s="93"/>
      <c r="B1164" s="291"/>
      <c r="C1164" s="357"/>
      <c r="D1164" s="357"/>
      <c r="E1164" s="93" t="s">
        <v>52</v>
      </c>
      <c r="F1164" s="93">
        <v>1.2</v>
      </c>
      <c r="G1164" s="93">
        <v>1</v>
      </c>
      <c r="H1164" s="93"/>
      <c r="I1164" s="93">
        <v>0.01</v>
      </c>
      <c r="J1164" s="93" t="s">
        <v>21</v>
      </c>
      <c r="K1164" s="93">
        <v>0.09</v>
      </c>
      <c r="L1164" s="93">
        <v>0.41</v>
      </c>
      <c r="M1164" s="73">
        <v>27.74</v>
      </c>
      <c r="N1164" s="138">
        <f t="shared" si="82"/>
        <v>3.3287999999999998E-2</v>
      </c>
    </row>
    <row r="1165" spans="1:14" x14ac:dyDescent="0.2">
      <c r="A1165" s="93"/>
      <c r="B1165" s="291"/>
      <c r="C1165" s="357"/>
      <c r="D1165" s="357"/>
      <c r="E1165" s="93" t="s">
        <v>20</v>
      </c>
      <c r="F1165" s="93">
        <v>0.7</v>
      </c>
      <c r="G1165" s="93"/>
      <c r="H1165" s="93"/>
      <c r="I1165" s="93" t="s">
        <v>21</v>
      </c>
      <c r="J1165" s="93" t="s">
        <v>21</v>
      </c>
      <c r="K1165" s="93">
        <v>0.79</v>
      </c>
      <c r="L1165" s="93">
        <v>3.03</v>
      </c>
      <c r="M1165" s="73">
        <v>52.87</v>
      </c>
      <c r="N1165" s="138">
        <f t="shared" si="82"/>
        <v>3.7008999999999993E-2</v>
      </c>
    </row>
    <row r="1166" spans="1:14" ht="12" customHeight="1" x14ac:dyDescent="0.2">
      <c r="A1166" s="93"/>
      <c r="B1166" s="291"/>
      <c r="C1166" s="357"/>
      <c r="D1166" s="357"/>
      <c r="E1166" s="93"/>
      <c r="F1166" s="93"/>
      <c r="G1166" s="93"/>
      <c r="H1166" s="93"/>
      <c r="I1166" s="292">
        <f>SUM(I1159:I1165)</f>
        <v>0.90999999999999992</v>
      </c>
      <c r="J1166" s="292">
        <f t="shared" ref="J1166:L1166" si="89">SUM(J1159:J1165)</f>
        <v>2.04</v>
      </c>
      <c r="K1166" s="292">
        <f t="shared" si="89"/>
        <v>4.0999999999999996</v>
      </c>
      <c r="L1166" s="292">
        <f t="shared" si="89"/>
        <v>27.349999999999998</v>
      </c>
      <c r="M1166" s="292"/>
      <c r="N1166" s="139">
        <f>SUM(N1159:N1165)</f>
        <v>0.45024700000000001</v>
      </c>
    </row>
    <row r="1167" spans="1:14" x14ac:dyDescent="0.2">
      <c r="A1167" s="298" t="s">
        <v>180</v>
      </c>
      <c r="B1167" s="484" t="s">
        <v>181</v>
      </c>
      <c r="C1167" s="362"/>
      <c r="D1167" s="362"/>
      <c r="E1167" s="298" t="s">
        <v>45</v>
      </c>
      <c r="F1167" s="298">
        <v>25</v>
      </c>
      <c r="G1167" s="298">
        <v>22</v>
      </c>
      <c r="H1167" s="297"/>
      <c r="I1167" s="298">
        <v>0.1</v>
      </c>
      <c r="J1167" s="298">
        <v>0.09</v>
      </c>
      <c r="K1167" s="298">
        <v>2.2000000000000002</v>
      </c>
      <c r="L1167" s="298">
        <v>9.9</v>
      </c>
      <c r="M1167" s="73">
        <v>83.14</v>
      </c>
      <c r="N1167" s="138">
        <f t="shared" si="82"/>
        <v>2.0785</v>
      </c>
    </row>
    <row r="1168" spans="1:14" ht="12" customHeight="1" x14ac:dyDescent="0.2">
      <c r="A1168" s="298"/>
      <c r="B1168" s="485"/>
      <c r="C1168" s="363">
        <v>200</v>
      </c>
      <c r="D1168" s="363">
        <v>200</v>
      </c>
      <c r="E1168" s="298" t="s">
        <v>20</v>
      </c>
      <c r="F1168" s="298">
        <v>20</v>
      </c>
      <c r="G1168" s="298">
        <v>20</v>
      </c>
      <c r="H1168" s="297"/>
      <c r="I1168" s="298"/>
      <c r="J1168" s="298"/>
      <c r="K1168" s="298">
        <v>19.96</v>
      </c>
      <c r="L1168" s="298">
        <v>75.8</v>
      </c>
      <c r="M1168" s="73">
        <v>52.87</v>
      </c>
      <c r="N1168" s="138">
        <f t="shared" si="82"/>
        <v>1.0573999999999999</v>
      </c>
    </row>
    <row r="1169" spans="1:14" ht="12" customHeight="1" x14ac:dyDescent="0.2">
      <c r="A1169" s="298"/>
      <c r="B1169" s="283"/>
      <c r="C1169" s="352"/>
      <c r="D1169" s="352"/>
      <c r="E1169" s="298"/>
      <c r="F1169" s="298"/>
      <c r="G1169" s="298"/>
      <c r="H1169" s="297">
        <v>200</v>
      </c>
      <c r="I1169" s="78">
        <f>SUM(I1167:I1168)</f>
        <v>0.1</v>
      </c>
      <c r="J1169" s="78">
        <f t="shared" ref="J1169:L1169" si="90">SUM(J1167:J1168)</f>
        <v>0.09</v>
      </c>
      <c r="K1169" s="78">
        <f t="shared" si="90"/>
        <v>22.16</v>
      </c>
      <c r="L1169" s="78">
        <f t="shared" si="90"/>
        <v>85.7</v>
      </c>
      <c r="M1169" s="78"/>
      <c r="N1169" s="139">
        <f>SUM(N1167:N1168)</f>
        <v>3.1358999999999999</v>
      </c>
    </row>
    <row r="1170" spans="1:14" ht="22.5" x14ac:dyDescent="0.2">
      <c r="A1170" s="298"/>
      <c r="B1170" s="283" t="s">
        <v>71</v>
      </c>
      <c r="C1170" s="449" t="s">
        <v>373</v>
      </c>
      <c r="D1170" s="449" t="s">
        <v>374</v>
      </c>
      <c r="E1170" s="84" t="s">
        <v>72</v>
      </c>
      <c r="F1170" s="84">
        <v>40</v>
      </c>
      <c r="G1170" s="84">
        <v>40</v>
      </c>
      <c r="H1170" s="85">
        <v>40</v>
      </c>
      <c r="I1170" s="298">
        <v>3.48</v>
      </c>
      <c r="J1170" s="298">
        <v>0.6</v>
      </c>
      <c r="K1170" s="298">
        <v>16</v>
      </c>
      <c r="L1170" s="298">
        <v>83.6</v>
      </c>
      <c r="M1170" s="73">
        <v>55.61</v>
      </c>
      <c r="N1170" s="138">
        <f t="shared" si="82"/>
        <v>2.2244000000000002</v>
      </c>
    </row>
    <row r="1171" spans="1:14" ht="14.25" customHeight="1" x14ac:dyDescent="0.2">
      <c r="A1171" s="298"/>
      <c r="B1171" s="283"/>
      <c r="C1171" s="352"/>
      <c r="D1171" s="352"/>
      <c r="E1171" s="298" t="s">
        <v>73</v>
      </c>
      <c r="F1171" s="298">
        <v>80</v>
      </c>
      <c r="G1171" s="298">
        <v>80</v>
      </c>
      <c r="H1171" s="297">
        <v>80</v>
      </c>
      <c r="I1171" s="298">
        <v>5.28</v>
      </c>
      <c r="J1171" s="298">
        <v>0.96</v>
      </c>
      <c r="K1171" s="298">
        <v>28.24</v>
      </c>
      <c r="L1171" s="298">
        <v>144.80000000000001</v>
      </c>
      <c r="M1171" s="73">
        <v>46.28</v>
      </c>
      <c r="N1171" s="138">
        <f t="shared" si="82"/>
        <v>3.7023999999999999</v>
      </c>
    </row>
    <row r="1172" spans="1:14" ht="12" customHeight="1" x14ac:dyDescent="0.2">
      <c r="A1172" s="125"/>
      <c r="B1172" s="284"/>
      <c r="C1172" s="353"/>
      <c r="D1172" s="353"/>
      <c r="E1172" s="78"/>
      <c r="F1172" s="78"/>
      <c r="G1172" s="78"/>
      <c r="H1172" s="285"/>
      <c r="I1172" s="78">
        <f>SUM(I1170:I1171)</f>
        <v>8.76</v>
      </c>
      <c r="J1172" s="78">
        <f t="shared" ref="J1172:L1172" si="91">SUM(J1170:J1171)</f>
        <v>1.56</v>
      </c>
      <c r="K1172" s="78">
        <f t="shared" si="91"/>
        <v>44.239999999999995</v>
      </c>
      <c r="L1172" s="78">
        <f t="shared" si="91"/>
        <v>228.4</v>
      </c>
      <c r="M1172" s="78"/>
      <c r="N1172" s="139">
        <f>SUM(N1170:N1171)</f>
        <v>5.9268000000000001</v>
      </c>
    </row>
    <row r="1173" spans="1:14" x14ac:dyDescent="0.2">
      <c r="A1173" s="93" t="s">
        <v>238</v>
      </c>
      <c r="B1173" s="479" t="s">
        <v>239</v>
      </c>
      <c r="C1173" s="357"/>
      <c r="D1173" s="357"/>
      <c r="E1173" s="93" t="s">
        <v>128</v>
      </c>
      <c r="F1173" s="93">
        <v>1.74</v>
      </c>
      <c r="G1173" s="93">
        <v>1.74</v>
      </c>
      <c r="H1173" s="93"/>
      <c r="I1173" s="93">
        <v>0.17</v>
      </c>
      <c r="J1173" s="93">
        <v>0.02</v>
      </c>
      <c r="K1173" s="93">
        <v>1.19</v>
      </c>
      <c r="L1173" s="93">
        <v>5.81</v>
      </c>
      <c r="M1173" s="73">
        <v>31.32</v>
      </c>
      <c r="N1173" s="138">
        <f t="shared" si="82"/>
        <v>5.4496799999999998E-2</v>
      </c>
    </row>
    <row r="1174" spans="1:14" x14ac:dyDescent="0.2">
      <c r="A1174" s="482" t="s">
        <v>240</v>
      </c>
      <c r="B1174" s="479"/>
      <c r="C1174" s="357">
        <v>75</v>
      </c>
      <c r="D1174" s="357">
        <v>75</v>
      </c>
      <c r="E1174" s="93" t="s">
        <v>64</v>
      </c>
      <c r="F1174" s="93">
        <v>37</v>
      </c>
      <c r="G1174" s="93">
        <v>37</v>
      </c>
      <c r="H1174" s="93"/>
      <c r="I1174" s="93">
        <v>3.81</v>
      </c>
      <c r="J1174" s="93">
        <v>0.4</v>
      </c>
      <c r="K1174" s="93">
        <v>25.48</v>
      </c>
      <c r="L1174" s="93">
        <v>123.6</v>
      </c>
      <c r="M1174" s="73">
        <v>31.32</v>
      </c>
      <c r="N1174" s="138">
        <f t="shared" si="82"/>
        <v>1.1588399999999999</v>
      </c>
    </row>
    <row r="1175" spans="1:14" x14ac:dyDescent="0.2">
      <c r="A1175" s="483"/>
      <c r="B1175" s="291"/>
      <c r="C1175" s="357"/>
      <c r="D1175" s="357"/>
      <c r="E1175" s="93" t="s">
        <v>20</v>
      </c>
      <c r="F1175" s="93">
        <v>20</v>
      </c>
      <c r="G1175" s="93">
        <v>20</v>
      </c>
      <c r="H1175" s="93"/>
      <c r="I1175" s="93" t="s">
        <v>21</v>
      </c>
      <c r="J1175" s="93" t="s">
        <v>21</v>
      </c>
      <c r="K1175" s="93">
        <v>1.96</v>
      </c>
      <c r="L1175" s="93">
        <v>7.8</v>
      </c>
      <c r="M1175" s="73">
        <v>52.87</v>
      </c>
      <c r="N1175" s="138">
        <f t="shared" si="82"/>
        <v>1.0573999999999999</v>
      </c>
    </row>
    <row r="1176" spans="1:14" ht="22.5" x14ac:dyDescent="0.2">
      <c r="A1176" s="93"/>
      <c r="B1176" s="291"/>
      <c r="C1176" s="357"/>
      <c r="D1176" s="357"/>
      <c r="E1176" s="93" t="s">
        <v>23</v>
      </c>
      <c r="F1176" s="93">
        <v>1.68</v>
      </c>
      <c r="G1176" s="93">
        <v>1.68</v>
      </c>
      <c r="H1176" s="93"/>
      <c r="I1176" s="93">
        <v>0.01</v>
      </c>
      <c r="J1176" s="93">
        <v>1.22</v>
      </c>
      <c r="K1176" s="93">
        <v>0.04</v>
      </c>
      <c r="L1176" s="93">
        <v>11.1</v>
      </c>
      <c r="M1176" s="73">
        <v>504.7</v>
      </c>
      <c r="N1176" s="138">
        <f t="shared" si="82"/>
        <v>0.84789599999999998</v>
      </c>
    </row>
    <row r="1177" spans="1:14" x14ac:dyDescent="0.2">
      <c r="A1177" s="93"/>
      <c r="B1177" s="291"/>
      <c r="C1177" s="357"/>
      <c r="D1177" s="357"/>
      <c r="E1177" s="93" t="s">
        <v>91</v>
      </c>
      <c r="F1177" s="93">
        <v>20</v>
      </c>
      <c r="G1177" s="93">
        <v>20</v>
      </c>
      <c r="H1177" s="93"/>
      <c r="I1177" s="93">
        <v>0.2</v>
      </c>
      <c r="J1177" s="93">
        <v>0.2</v>
      </c>
      <c r="K1177" s="93">
        <v>0.01</v>
      </c>
      <c r="L1177" s="93">
        <v>2.73</v>
      </c>
      <c r="M1177" s="73">
        <v>220.75</v>
      </c>
      <c r="N1177" s="138">
        <f t="shared" si="82"/>
        <v>4.415</v>
      </c>
    </row>
    <row r="1178" spans="1:14" x14ac:dyDescent="0.2">
      <c r="A1178" s="93"/>
      <c r="B1178" s="291"/>
      <c r="C1178" s="357"/>
      <c r="D1178" s="357"/>
      <c r="E1178" s="93" t="s">
        <v>22</v>
      </c>
      <c r="F1178" s="93">
        <v>5.0000000000000001E-3</v>
      </c>
      <c r="G1178" s="93">
        <v>5.0000000000000001E-3</v>
      </c>
      <c r="H1178" s="93"/>
      <c r="I1178" s="93" t="s">
        <v>21</v>
      </c>
      <c r="J1178" s="93" t="s">
        <v>21</v>
      </c>
      <c r="K1178" s="93" t="s">
        <v>21</v>
      </c>
      <c r="L1178" s="93" t="s">
        <v>21</v>
      </c>
      <c r="M1178" s="73"/>
      <c r="N1178" s="138">
        <f t="shared" si="82"/>
        <v>0</v>
      </c>
    </row>
    <row r="1179" spans="1:14" x14ac:dyDescent="0.2">
      <c r="A1179" s="93"/>
      <c r="B1179" s="291"/>
      <c r="C1179" s="357"/>
      <c r="D1179" s="357"/>
      <c r="E1179" s="93" t="s">
        <v>127</v>
      </c>
      <c r="F1179" s="93">
        <v>1.1000000000000001</v>
      </c>
      <c r="G1179" s="93">
        <v>1.1000000000000001</v>
      </c>
      <c r="H1179" s="93"/>
      <c r="I1179" s="93" t="s">
        <v>21</v>
      </c>
      <c r="J1179" s="93" t="s">
        <v>21</v>
      </c>
      <c r="K1179" s="93" t="s">
        <v>21</v>
      </c>
      <c r="L1179" s="93" t="s">
        <v>21</v>
      </c>
      <c r="M1179" s="73"/>
      <c r="N1179" s="138">
        <f t="shared" si="82"/>
        <v>0</v>
      </c>
    </row>
    <row r="1180" spans="1:14" x14ac:dyDescent="0.2">
      <c r="A1180" s="93"/>
      <c r="B1180" s="291"/>
      <c r="C1180" s="357"/>
      <c r="D1180" s="357"/>
      <c r="E1180" s="93" t="s">
        <v>241</v>
      </c>
      <c r="F1180" s="93">
        <v>25.2</v>
      </c>
      <c r="G1180" s="93">
        <v>25.2</v>
      </c>
      <c r="H1180" s="93"/>
      <c r="I1180" s="93">
        <v>4.21</v>
      </c>
      <c r="J1180" s="93">
        <v>2.27</v>
      </c>
      <c r="K1180" s="93">
        <v>0.5</v>
      </c>
      <c r="L1180" s="93">
        <v>40.07</v>
      </c>
      <c r="M1180" s="73">
        <v>321.70999999999998</v>
      </c>
      <c r="N1180" s="138">
        <f t="shared" si="82"/>
        <v>8.1070919999999997</v>
      </c>
    </row>
    <row r="1181" spans="1:14" x14ac:dyDescent="0.2">
      <c r="A1181" s="93"/>
      <c r="B1181" s="291"/>
      <c r="C1181" s="357"/>
      <c r="D1181" s="357"/>
      <c r="E1181" s="93" t="s">
        <v>91</v>
      </c>
      <c r="F1181" s="93">
        <v>2.4</v>
      </c>
      <c r="G1181" s="93">
        <v>2.4</v>
      </c>
      <c r="H1181" s="93"/>
      <c r="I1181" s="93">
        <v>0.43</v>
      </c>
      <c r="J1181" s="93">
        <v>0.39</v>
      </c>
      <c r="K1181" s="93">
        <v>0.02</v>
      </c>
      <c r="L1181" s="93">
        <v>5.3</v>
      </c>
      <c r="M1181" s="73">
        <v>220.75</v>
      </c>
      <c r="N1181" s="138">
        <f t="shared" si="82"/>
        <v>0.52979999999999994</v>
      </c>
    </row>
    <row r="1182" spans="1:14" x14ac:dyDescent="0.2">
      <c r="A1182" s="93"/>
      <c r="B1182" s="291"/>
      <c r="C1182" s="357"/>
      <c r="D1182" s="357"/>
      <c r="E1182" s="93" t="s">
        <v>20</v>
      </c>
      <c r="F1182" s="93">
        <v>2.4</v>
      </c>
      <c r="G1182" s="93">
        <v>2.4</v>
      </c>
      <c r="H1182" s="93"/>
      <c r="I1182" s="93" t="s">
        <v>21</v>
      </c>
      <c r="J1182" s="93" t="s">
        <v>21</v>
      </c>
      <c r="K1182" s="93">
        <v>2.39</v>
      </c>
      <c r="L1182" s="93">
        <v>9.09</v>
      </c>
      <c r="M1182" s="73">
        <v>52.87</v>
      </c>
      <c r="N1182" s="138">
        <f t="shared" si="82"/>
        <v>0.126888</v>
      </c>
    </row>
    <row r="1183" spans="1:14" x14ac:dyDescent="0.2">
      <c r="A1183" s="93"/>
      <c r="B1183" s="291"/>
      <c r="C1183" s="357"/>
      <c r="D1183" s="357"/>
      <c r="E1183" s="93" t="s">
        <v>64</v>
      </c>
      <c r="F1183" s="93">
        <v>1.2</v>
      </c>
      <c r="G1183" s="93">
        <v>1.2</v>
      </c>
      <c r="H1183" s="93"/>
      <c r="I1183" s="93" t="s">
        <v>21</v>
      </c>
      <c r="J1183" s="93" t="s">
        <v>21</v>
      </c>
      <c r="K1183" s="103">
        <v>1</v>
      </c>
      <c r="L1183" s="103">
        <v>4</v>
      </c>
      <c r="M1183" s="73">
        <v>31.32</v>
      </c>
      <c r="N1183" s="138">
        <f t="shared" si="82"/>
        <v>3.7583999999999999E-2</v>
      </c>
    </row>
    <row r="1184" spans="1:14" x14ac:dyDescent="0.2">
      <c r="A1184" s="93"/>
      <c r="B1184" s="291"/>
      <c r="C1184" s="357"/>
      <c r="D1184" s="357"/>
      <c r="E1184" s="93" t="s">
        <v>79</v>
      </c>
      <c r="F1184" s="93">
        <v>1.6</v>
      </c>
      <c r="G1184" s="93">
        <v>1.6</v>
      </c>
      <c r="H1184" s="93"/>
      <c r="I1184" s="93">
        <v>0.18</v>
      </c>
      <c r="J1184" s="93">
        <v>0.17</v>
      </c>
      <c r="K1184" s="93" t="s">
        <v>21</v>
      </c>
      <c r="L1184" s="93">
        <v>2.35</v>
      </c>
      <c r="M1184" s="73">
        <v>220.75</v>
      </c>
      <c r="N1184" s="138">
        <f t="shared" si="82"/>
        <v>0.35320000000000007</v>
      </c>
    </row>
    <row r="1185" spans="1:14" ht="22.5" x14ac:dyDescent="0.2">
      <c r="A1185" s="93"/>
      <c r="B1185" s="291"/>
      <c r="C1185" s="357"/>
      <c r="D1185" s="357"/>
      <c r="E1185" s="93" t="s">
        <v>81</v>
      </c>
      <c r="F1185" s="93">
        <v>0.25</v>
      </c>
      <c r="G1185" s="93">
        <v>0.25</v>
      </c>
      <c r="H1185" s="93"/>
      <c r="I1185" s="93" t="s">
        <v>21</v>
      </c>
      <c r="J1185" s="93">
        <v>0.24</v>
      </c>
      <c r="K1185" s="93" t="s">
        <v>21</v>
      </c>
      <c r="L1185" s="93">
        <v>2.25</v>
      </c>
      <c r="M1185" s="73">
        <v>118.3</v>
      </c>
      <c r="N1185" s="138">
        <f t="shared" ref="N1185:N1242" si="92">F1185*M1185/1000</f>
        <v>2.9575000000000001E-2</v>
      </c>
    </row>
    <row r="1186" spans="1:14" x14ac:dyDescent="0.2">
      <c r="A1186" s="93"/>
      <c r="B1186" s="291"/>
      <c r="C1186" s="357"/>
      <c r="D1186" s="357"/>
      <c r="E1186" s="93" t="s">
        <v>211</v>
      </c>
      <c r="F1186" s="93"/>
      <c r="G1186" s="93">
        <v>46.4</v>
      </c>
      <c r="H1186" s="93"/>
      <c r="I1186" s="93" t="s">
        <v>21</v>
      </c>
      <c r="J1186" s="93" t="s">
        <v>21</v>
      </c>
      <c r="K1186" s="93" t="s">
        <v>21</v>
      </c>
      <c r="L1186" s="93" t="s">
        <v>21</v>
      </c>
      <c r="M1186" s="73"/>
      <c r="N1186" s="138">
        <f t="shared" si="92"/>
        <v>0</v>
      </c>
    </row>
    <row r="1187" spans="1:14" x14ac:dyDescent="0.2">
      <c r="A1187" s="93"/>
      <c r="B1187" s="291"/>
      <c r="C1187" s="357"/>
      <c r="D1187" s="357"/>
      <c r="E1187" s="93" t="s">
        <v>242</v>
      </c>
      <c r="F1187" s="93"/>
      <c r="G1187" s="93">
        <v>30</v>
      </c>
      <c r="H1187" s="93"/>
      <c r="I1187" s="93" t="s">
        <v>21</v>
      </c>
      <c r="J1187" s="93" t="s">
        <v>21</v>
      </c>
      <c r="K1187" s="93" t="s">
        <v>21</v>
      </c>
      <c r="L1187" s="93" t="s">
        <v>21</v>
      </c>
      <c r="M1187" s="73"/>
      <c r="N1187" s="138">
        <f t="shared" si="92"/>
        <v>0</v>
      </c>
    </row>
    <row r="1188" spans="1:14" ht="12" customHeight="1" x14ac:dyDescent="0.2">
      <c r="A1188" s="93"/>
      <c r="B1188" s="291"/>
      <c r="C1188" s="357"/>
      <c r="D1188" s="357"/>
      <c r="E1188" s="93"/>
      <c r="F1188" s="93"/>
      <c r="G1188" s="93"/>
      <c r="H1188" s="93">
        <v>75</v>
      </c>
      <c r="I1188" s="292">
        <f>SUM(I1173:I1187)</f>
        <v>9.009999999999998</v>
      </c>
      <c r="J1188" s="292">
        <f t="shared" ref="J1188:L1188" si="93">SUM(J1173:J1187)</f>
        <v>4.91</v>
      </c>
      <c r="K1188" s="292">
        <f t="shared" si="93"/>
        <v>32.590000000000003</v>
      </c>
      <c r="L1188" s="292">
        <f t="shared" si="93"/>
        <v>214.1</v>
      </c>
      <c r="M1188" s="292"/>
      <c r="N1188" s="139">
        <f>SUM(N1173:N1187)</f>
        <v>16.717771800000001</v>
      </c>
    </row>
    <row r="1189" spans="1:14" ht="12" customHeight="1" x14ac:dyDescent="0.2">
      <c r="A1189" s="93"/>
      <c r="B1189" s="465" t="s">
        <v>447</v>
      </c>
      <c r="C1189" s="352">
        <v>100</v>
      </c>
      <c r="D1189" s="352">
        <v>100</v>
      </c>
      <c r="E1189" s="471" t="s">
        <v>447</v>
      </c>
      <c r="F1189" s="298">
        <v>100</v>
      </c>
      <c r="G1189" s="298">
        <v>100</v>
      </c>
      <c r="H1189" s="297"/>
      <c r="I1189" s="78">
        <v>0.2</v>
      </c>
      <c r="J1189" s="78">
        <v>5.4</v>
      </c>
      <c r="K1189" s="78">
        <v>32</v>
      </c>
      <c r="L1189" s="78">
        <v>144</v>
      </c>
      <c r="M1189" s="73">
        <v>78.930000000000007</v>
      </c>
      <c r="N1189" s="139">
        <f t="shared" si="92"/>
        <v>7.8930000000000007</v>
      </c>
    </row>
    <row r="1190" spans="1:14" x14ac:dyDescent="0.2">
      <c r="A1190" s="495" t="s">
        <v>132</v>
      </c>
      <c r="B1190" s="496"/>
      <c r="C1190" s="370"/>
      <c r="D1190" s="370"/>
      <c r="E1190" s="93"/>
      <c r="F1190" s="93"/>
      <c r="G1190" s="93"/>
      <c r="H1190" s="93"/>
      <c r="I1190" s="124">
        <f>I1189+I1188+I1172+I1166+I1158+I1154+I1146+I1138</f>
        <v>50.620000000000005</v>
      </c>
      <c r="J1190" s="124">
        <f t="shared" ref="J1190:N1190" si="94">J1189+J1188+J1172+J1166+J1158+J1154+J1146+J1138</f>
        <v>66.72</v>
      </c>
      <c r="K1190" s="124">
        <f t="shared" si="94"/>
        <v>182.11</v>
      </c>
      <c r="L1190" s="124">
        <f t="shared" si="94"/>
        <v>1418.48</v>
      </c>
      <c r="M1190" s="124">
        <f t="shared" si="94"/>
        <v>78.930000000000007</v>
      </c>
      <c r="N1190" s="124">
        <f t="shared" si="94"/>
        <v>84.619635500000015</v>
      </c>
    </row>
    <row r="1191" spans="1:14" x14ac:dyDescent="0.2">
      <c r="A1191" s="477" t="s">
        <v>243</v>
      </c>
      <c r="B1191" s="478"/>
      <c r="C1191" s="356"/>
      <c r="D1191" s="356"/>
      <c r="E1191" s="125"/>
      <c r="F1191" s="125"/>
      <c r="G1191" s="125"/>
      <c r="H1191" s="292"/>
      <c r="I1191" s="118">
        <f>I1190+I1129</f>
        <v>80.849999999999994</v>
      </c>
      <c r="J1191" s="118">
        <f>J1190+J1129</f>
        <v>112.13</v>
      </c>
      <c r="K1191" s="118">
        <f>K1190+K1129</f>
        <v>302.46100000000001</v>
      </c>
      <c r="L1191" s="118">
        <f>L1190+L1129</f>
        <v>2246.4</v>
      </c>
      <c r="M1191" s="118"/>
      <c r="N1191" s="139">
        <f>N1190+N1129</f>
        <v>158.3517415</v>
      </c>
    </row>
    <row r="1192" spans="1:14" ht="31.5" x14ac:dyDescent="0.2">
      <c r="A1192" s="285" t="s">
        <v>1</v>
      </c>
      <c r="B1192" s="284" t="s">
        <v>2</v>
      </c>
      <c r="C1192" s="353"/>
      <c r="D1192" s="353"/>
      <c r="E1192" s="285" t="s">
        <v>3</v>
      </c>
      <c r="F1192" s="285" t="s">
        <v>4</v>
      </c>
      <c r="G1192" s="285" t="s">
        <v>5</v>
      </c>
      <c r="H1192" s="285" t="s">
        <v>6</v>
      </c>
      <c r="I1192" s="285" t="s">
        <v>7</v>
      </c>
      <c r="J1192" s="285" t="s">
        <v>8</v>
      </c>
      <c r="K1192" s="285" t="s">
        <v>9</v>
      </c>
      <c r="L1192" s="285" t="s">
        <v>10</v>
      </c>
      <c r="M1192" s="73" t="s">
        <v>11</v>
      </c>
      <c r="N1192" s="138"/>
    </row>
    <row r="1193" spans="1:14" x14ac:dyDescent="0.2">
      <c r="A1193" s="495" t="s">
        <v>316</v>
      </c>
      <c r="B1193" s="496"/>
      <c r="C1193" s="370"/>
      <c r="D1193" s="370"/>
      <c r="E1193" s="93"/>
      <c r="F1193" s="93"/>
      <c r="G1193" s="93"/>
      <c r="H1193" s="93"/>
      <c r="I1193" s="93"/>
      <c r="J1193" s="93"/>
      <c r="K1193" s="93"/>
      <c r="L1193" s="93"/>
      <c r="M1193" s="73"/>
      <c r="N1193" s="138"/>
    </row>
    <row r="1194" spans="1:14" x14ac:dyDescent="0.2">
      <c r="A1194" s="494" t="s">
        <v>14</v>
      </c>
      <c r="B1194" s="495"/>
      <c r="C1194" s="369"/>
      <c r="D1194" s="369"/>
      <c r="E1194" s="93"/>
      <c r="F1194" s="93"/>
      <c r="G1194" s="93"/>
      <c r="H1194" s="93"/>
      <c r="I1194" s="93"/>
      <c r="J1194" s="93"/>
      <c r="K1194" s="93"/>
      <c r="L1194" s="93"/>
      <c r="M1194" s="73"/>
      <c r="N1194" s="138"/>
    </row>
    <row r="1195" spans="1:14" x14ac:dyDescent="0.2">
      <c r="A1195" s="93"/>
      <c r="B1195" s="291" t="s">
        <v>199</v>
      </c>
      <c r="C1195" s="357"/>
      <c r="D1195" s="357"/>
      <c r="E1195" s="93" t="s">
        <v>245</v>
      </c>
      <c r="F1195" s="93">
        <v>40</v>
      </c>
      <c r="G1195" s="93">
        <v>39.15</v>
      </c>
      <c r="H1195" s="93"/>
      <c r="I1195" s="292">
        <v>5.72</v>
      </c>
      <c r="J1195" s="292">
        <v>4.5999999999999996</v>
      </c>
      <c r="K1195" s="292">
        <v>0.28000000000000003</v>
      </c>
      <c r="L1195" s="292">
        <v>61.47</v>
      </c>
      <c r="M1195" s="73">
        <v>220.75</v>
      </c>
      <c r="N1195" s="138">
        <f t="shared" si="92"/>
        <v>8.83</v>
      </c>
    </row>
    <row r="1196" spans="1:14" x14ac:dyDescent="0.2">
      <c r="A1196" s="298" t="s">
        <v>133</v>
      </c>
      <c r="B1196" s="484" t="s">
        <v>134</v>
      </c>
      <c r="C1196" s="362"/>
      <c r="D1196" s="362"/>
      <c r="E1196" s="298" t="s">
        <v>89</v>
      </c>
      <c r="F1196" s="298">
        <v>83</v>
      </c>
      <c r="G1196" s="298">
        <v>82</v>
      </c>
      <c r="H1196" s="297"/>
      <c r="I1196" s="298">
        <v>14.9</v>
      </c>
      <c r="J1196" s="298">
        <v>0.5</v>
      </c>
      <c r="K1196" s="298">
        <v>1.49</v>
      </c>
      <c r="L1196" s="298">
        <v>73.040000000000006</v>
      </c>
      <c r="M1196" s="73">
        <v>321.70999999999998</v>
      </c>
      <c r="N1196" s="138">
        <f t="shared" si="92"/>
        <v>26.701929999999997</v>
      </c>
    </row>
    <row r="1197" spans="1:14" x14ac:dyDescent="0.2">
      <c r="A1197" s="298"/>
      <c r="B1197" s="485"/>
      <c r="C1197" s="363"/>
      <c r="D1197" s="363"/>
      <c r="E1197" s="298" t="s">
        <v>20</v>
      </c>
      <c r="F1197" s="298">
        <v>10</v>
      </c>
      <c r="G1197" s="298">
        <v>10</v>
      </c>
      <c r="H1197" s="297"/>
      <c r="I1197" s="298" t="s">
        <v>21</v>
      </c>
      <c r="J1197" s="298" t="s">
        <v>21</v>
      </c>
      <c r="K1197" s="298">
        <v>9.98</v>
      </c>
      <c r="L1197" s="298">
        <v>37.9</v>
      </c>
      <c r="M1197" s="73">
        <v>52.87</v>
      </c>
      <c r="N1197" s="138">
        <f t="shared" si="92"/>
        <v>0.52869999999999995</v>
      </c>
    </row>
    <row r="1198" spans="1:14" ht="22.5" x14ac:dyDescent="0.2">
      <c r="A1198" s="298" t="s">
        <v>136</v>
      </c>
      <c r="B1198" s="283"/>
      <c r="C1198" s="449" t="s">
        <v>418</v>
      </c>
      <c r="D1198" s="449" t="s">
        <v>419</v>
      </c>
      <c r="E1198" s="298" t="s">
        <v>91</v>
      </c>
      <c r="F1198" s="298">
        <v>12</v>
      </c>
      <c r="G1198" s="298">
        <v>12</v>
      </c>
      <c r="H1198" s="297"/>
      <c r="I1198" s="298">
        <v>1.52</v>
      </c>
      <c r="J1198" s="298">
        <v>1.1499999999999999</v>
      </c>
      <c r="K1198" s="298"/>
      <c r="L1198" s="298">
        <v>16.39</v>
      </c>
      <c r="M1198" s="73">
        <v>220.75</v>
      </c>
      <c r="N1198" s="138">
        <f t="shared" si="92"/>
        <v>2.649</v>
      </c>
    </row>
    <row r="1199" spans="1:14" x14ac:dyDescent="0.2">
      <c r="A1199" s="298"/>
      <c r="B1199" s="283"/>
      <c r="C1199" s="352"/>
      <c r="D1199" s="352"/>
      <c r="E1199" s="298" t="s">
        <v>137</v>
      </c>
      <c r="F1199" s="298">
        <v>5</v>
      </c>
      <c r="G1199" s="298">
        <v>5</v>
      </c>
      <c r="H1199" s="297"/>
      <c r="I1199" s="298">
        <v>0.04</v>
      </c>
      <c r="J1199" s="298">
        <v>3.63</v>
      </c>
      <c r="K1199" s="298">
        <v>0.13</v>
      </c>
      <c r="L1199" s="298">
        <v>33.049999999999997</v>
      </c>
      <c r="M1199" s="73">
        <v>504.7</v>
      </c>
      <c r="N1199" s="138">
        <f t="shared" si="92"/>
        <v>2.5234999999999999</v>
      </c>
    </row>
    <row r="1200" spans="1:14" x14ac:dyDescent="0.2">
      <c r="A1200" s="298"/>
      <c r="B1200" s="283"/>
      <c r="C1200" s="352"/>
      <c r="D1200" s="352"/>
      <c r="E1200" s="298" t="s">
        <v>93</v>
      </c>
      <c r="F1200" s="298">
        <v>5</v>
      </c>
      <c r="G1200" s="298">
        <v>5</v>
      </c>
      <c r="H1200" s="297"/>
      <c r="I1200" s="298">
        <v>0.28000000000000003</v>
      </c>
      <c r="J1200" s="298">
        <v>0.04</v>
      </c>
      <c r="K1200" s="298">
        <v>1.81</v>
      </c>
      <c r="L1200" s="298">
        <v>8.27</v>
      </c>
      <c r="M1200" s="73"/>
      <c r="N1200" s="138">
        <f t="shared" si="92"/>
        <v>0</v>
      </c>
    </row>
    <row r="1201" spans="1:14" x14ac:dyDescent="0.2">
      <c r="A1201" s="298"/>
      <c r="B1201" s="283"/>
      <c r="C1201" s="352"/>
      <c r="D1201" s="352"/>
      <c r="E1201" s="298" t="s">
        <v>56</v>
      </c>
      <c r="F1201" s="298">
        <v>5</v>
      </c>
      <c r="G1201" s="298">
        <v>5</v>
      </c>
      <c r="H1201" s="297"/>
      <c r="I1201" s="298">
        <v>0.14000000000000001</v>
      </c>
      <c r="J1201" s="298">
        <v>1</v>
      </c>
      <c r="K1201" s="298">
        <v>0.16</v>
      </c>
      <c r="L1201" s="298">
        <v>10.3</v>
      </c>
      <c r="M1201" s="73">
        <v>171.19</v>
      </c>
      <c r="N1201" s="138">
        <f t="shared" si="92"/>
        <v>0.8559500000000001</v>
      </c>
    </row>
    <row r="1202" spans="1:14" ht="12.75" customHeight="1" x14ac:dyDescent="0.2">
      <c r="A1202" s="298"/>
      <c r="B1202" s="283"/>
      <c r="C1202" s="352"/>
      <c r="D1202" s="352"/>
      <c r="E1202" s="298" t="s">
        <v>22</v>
      </c>
      <c r="F1202" s="298">
        <v>0.5</v>
      </c>
      <c r="G1202" s="298">
        <v>0.5</v>
      </c>
      <c r="H1202" s="297"/>
      <c r="I1202" s="298" t="s">
        <v>21</v>
      </c>
      <c r="J1202" s="298" t="s">
        <v>21</v>
      </c>
      <c r="K1202" s="298" t="s">
        <v>21</v>
      </c>
      <c r="L1202" s="298" t="s">
        <v>21</v>
      </c>
      <c r="M1202" s="73"/>
      <c r="N1202" s="138">
        <f t="shared" si="92"/>
        <v>0</v>
      </c>
    </row>
    <row r="1203" spans="1:14" x14ac:dyDescent="0.2">
      <c r="A1203" s="298"/>
      <c r="B1203" s="283"/>
      <c r="C1203" s="352"/>
      <c r="D1203" s="352"/>
      <c r="E1203" s="298" t="s">
        <v>138</v>
      </c>
      <c r="F1203" s="298">
        <v>10</v>
      </c>
      <c r="G1203" s="298">
        <v>10</v>
      </c>
      <c r="H1203" s="297"/>
      <c r="I1203" s="298">
        <v>0.08</v>
      </c>
      <c r="J1203" s="298">
        <v>7.25</v>
      </c>
      <c r="K1203" s="298">
        <v>0.26</v>
      </c>
      <c r="L1203" s="298">
        <v>66.099999999999994</v>
      </c>
      <c r="M1203" s="73">
        <v>504.7</v>
      </c>
      <c r="N1203" s="138">
        <f t="shared" si="92"/>
        <v>5.0469999999999997</v>
      </c>
    </row>
    <row r="1204" spans="1:14" x14ac:dyDescent="0.2">
      <c r="A1204" s="298"/>
      <c r="B1204" s="283"/>
      <c r="C1204" s="352"/>
      <c r="D1204" s="352"/>
      <c r="E1204" s="298" t="s">
        <v>105</v>
      </c>
      <c r="F1204" s="298">
        <v>46</v>
      </c>
      <c r="G1204" s="298">
        <v>28</v>
      </c>
      <c r="H1204" s="297"/>
      <c r="I1204" s="298">
        <v>0.18</v>
      </c>
      <c r="J1204" s="298">
        <v>0.16</v>
      </c>
      <c r="K1204" s="298">
        <v>4.0999999999999996</v>
      </c>
      <c r="L1204" s="298">
        <v>18.22</v>
      </c>
      <c r="M1204" s="73">
        <v>83.14</v>
      </c>
      <c r="N1204" s="138">
        <f t="shared" si="92"/>
        <v>3.8244400000000001</v>
      </c>
    </row>
    <row r="1205" spans="1:14" ht="12" customHeight="1" x14ac:dyDescent="0.2">
      <c r="A1205" s="298"/>
      <c r="B1205" s="283"/>
      <c r="C1205" s="352"/>
      <c r="D1205" s="352"/>
      <c r="E1205" s="298" t="s">
        <v>139</v>
      </c>
      <c r="F1205" s="298">
        <v>0.01</v>
      </c>
      <c r="G1205" s="298">
        <v>0.01</v>
      </c>
      <c r="H1205" s="297"/>
      <c r="I1205" s="298"/>
      <c r="J1205" s="298"/>
      <c r="K1205" s="298"/>
      <c r="L1205" s="298"/>
      <c r="M1205" s="73"/>
      <c r="N1205" s="138"/>
    </row>
    <row r="1206" spans="1:14" ht="12" customHeight="1" x14ac:dyDescent="0.2">
      <c r="A1206" s="298"/>
      <c r="B1206" s="283"/>
      <c r="C1206" s="352"/>
      <c r="D1206" s="352"/>
      <c r="E1206" s="298"/>
      <c r="F1206" s="298"/>
      <c r="G1206" s="298"/>
      <c r="H1206" s="297" t="s">
        <v>140</v>
      </c>
      <c r="I1206" s="78">
        <f>SUM(I1196:I1205)</f>
        <v>17.14</v>
      </c>
      <c r="J1206" s="78">
        <v>13.73</v>
      </c>
      <c r="K1206" s="78">
        <v>17.93</v>
      </c>
      <c r="L1206" s="78">
        <v>263.27</v>
      </c>
      <c r="M1206" s="73"/>
      <c r="N1206" s="139">
        <f>SUM(N1195:N1205)</f>
        <v>50.960519999999995</v>
      </c>
    </row>
    <row r="1207" spans="1:14" x14ac:dyDescent="0.2">
      <c r="A1207" s="298"/>
      <c r="B1207" s="474" t="s">
        <v>141</v>
      </c>
      <c r="C1207" s="352"/>
      <c r="D1207" s="352"/>
      <c r="E1207" s="298" t="s">
        <v>142</v>
      </c>
      <c r="F1207" s="298">
        <v>4</v>
      </c>
      <c r="G1207" s="298"/>
      <c r="H1207" s="297"/>
      <c r="I1207" s="298">
        <v>0.54</v>
      </c>
      <c r="J1207" s="298">
        <v>2.16</v>
      </c>
      <c r="K1207" s="298">
        <v>0.74</v>
      </c>
      <c r="L1207" s="298">
        <v>24.42</v>
      </c>
      <c r="M1207" s="73">
        <v>430.63</v>
      </c>
      <c r="N1207" s="138">
        <f t="shared" si="92"/>
        <v>1.7225200000000001</v>
      </c>
    </row>
    <row r="1208" spans="1:14" x14ac:dyDescent="0.2">
      <c r="A1208" s="298" t="s">
        <v>98</v>
      </c>
      <c r="B1208" s="474"/>
      <c r="C1208" s="352"/>
      <c r="D1208" s="352"/>
      <c r="E1208" s="298" t="s">
        <v>143</v>
      </c>
      <c r="F1208" s="298">
        <v>100</v>
      </c>
      <c r="G1208" s="298"/>
      <c r="H1208" s="297"/>
      <c r="I1208" s="298">
        <v>2.82</v>
      </c>
      <c r="J1208" s="298">
        <v>3.2</v>
      </c>
      <c r="K1208" s="298">
        <v>4.7300000000000004</v>
      </c>
      <c r="L1208" s="298">
        <v>58</v>
      </c>
      <c r="M1208" s="73">
        <v>51.71</v>
      </c>
      <c r="N1208" s="138">
        <f t="shared" si="92"/>
        <v>5.1710000000000003</v>
      </c>
    </row>
    <row r="1209" spans="1:14" ht="12" customHeight="1" x14ac:dyDescent="0.2">
      <c r="A1209" s="298"/>
      <c r="B1209" s="474"/>
      <c r="C1209" s="352">
        <v>200</v>
      </c>
      <c r="D1209" s="352">
        <v>200</v>
      </c>
      <c r="E1209" s="298" t="s">
        <v>20</v>
      </c>
      <c r="F1209" s="298">
        <v>11.1</v>
      </c>
      <c r="G1209" s="298"/>
      <c r="H1209" s="297"/>
      <c r="I1209" s="298" t="s">
        <v>21</v>
      </c>
      <c r="J1209" s="298" t="s">
        <v>21</v>
      </c>
      <c r="K1209" s="298">
        <v>11.087999999999999</v>
      </c>
      <c r="L1209" s="298">
        <v>42.67</v>
      </c>
      <c r="M1209" s="73">
        <v>52.87</v>
      </c>
      <c r="N1209" s="138">
        <f t="shared" si="92"/>
        <v>0.58685699999999996</v>
      </c>
    </row>
    <row r="1210" spans="1:14" ht="12" customHeight="1" x14ac:dyDescent="0.2">
      <c r="A1210" s="298"/>
      <c r="B1210" s="283"/>
      <c r="C1210" s="352"/>
      <c r="D1210" s="352"/>
      <c r="E1210" s="298"/>
      <c r="F1210" s="298"/>
      <c r="G1210" s="298"/>
      <c r="H1210" s="297">
        <v>200</v>
      </c>
      <c r="I1210" s="78">
        <f>SUM(I1207:I1209)</f>
        <v>3.36</v>
      </c>
      <c r="J1210" s="78">
        <v>5.36</v>
      </c>
      <c r="K1210" s="78">
        <v>16.558</v>
      </c>
      <c r="L1210" s="78">
        <v>125.09</v>
      </c>
      <c r="M1210" s="73"/>
      <c r="N1210" s="139">
        <f>SUM(N1207:N1209)</f>
        <v>7.4803770000000007</v>
      </c>
    </row>
    <row r="1211" spans="1:14" x14ac:dyDescent="0.2">
      <c r="A1211" s="298"/>
      <c r="B1211" s="474" t="s">
        <v>30</v>
      </c>
      <c r="C1211" s="352">
        <v>70</v>
      </c>
      <c r="D1211" s="352">
        <v>90</v>
      </c>
      <c r="E1211" s="298" t="s">
        <v>31</v>
      </c>
      <c r="F1211" s="298">
        <v>80</v>
      </c>
      <c r="G1211" s="298">
        <v>80</v>
      </c>
      <c r="H1211" s="297"/>
      <c r="I1211" s="298">
        <v>6.96</v>
      </c>
      <c r="J1211" s="298">
        <v>1.2</v>
      </c>
      <c r="K1211" s="298">
        <v>32.96</v>
      </c>
      <c r="L1211" s="298">
        <v>181</v>
      </c>
      <c r="M1211" s="73">
        <v>55.61</v>
      </c>
      <c r="N1211" s="138">
        <f t="shared" si="92"/>
        <v>4.4488000000000003</v>
      </c>
    </row>
    <row r="1212" spans="1:14" x14ac:dyDescent="0.2">
      <c r="A1212" s="298"/>
      <c r="B1212" s="474"/>
      <c r="C1212" s="352">
        <v>10</v>
      </c>
      <c r="D1212" s="352">
        <v>10</v>
      </c>
      <c r="E1212" s="298" t="s">
        <v>32</v>
      </c>
      <c r="F1212" s="298">
        <v>10</v>
      </c>
      <c r="G1212" s="298"/>
      <c r="H1212" s="297"/>
      <c r="I1212" s="298">
        <v>2.68</v>
      </c>
      <c r="J1212" s="298">
        <v>2.57</v>
      </c>
      <c r="K1212" s="298" t="s">
        <v>21</v>
      </c>
      <c r="L1212" s="298">
        <v>33.79</v>
      </c>
      <c r="M1212" s="73">
        <v>523.4</v>
      </c>
      <c r="N1212" s="138">
        <f t="shared" si="92"/>
        <v>5.234</v>
      </c>
    </row>
    <row r="1213" spans="1:14" x14ac:dyDescent="0.2">
      <c r="A1213" s="298"/>
      <c r="B1213" s="283"/>
      <c r="C1213" s="352">
        <v>10</v>
      </c>
      <c r="D1213" s="352">
        <v>10</v>
      </c>
      <c r="E1213" s="298" t="s">
        <v>33</v>
      </c>
      <c r="F1213" s="298">
        <v>10</v>
      </c>
      <c r="G1213" s="298"/>
      <c r="H1213" s="297"/>
      <c r="I1213" s="298">
        <v>0.08</v>
      </c>
      <c r="J1213" s="298">
        <v>7.25</v>
      </c>
      <c r="K1213" s="298">
        <v>0.26</v>
      </c>
      <c r="L1213" s="298">
        <v>66.099999999999994</v>
      </c>
      <c r="M1213" s="73">
        <v>504.7</v>
      </c>
      <c r="N1213" s="138">
        <f t="shared" si="92"/>
        <v>5.0469999999999997</v>
      </c>
    </row>
    <row r="1214" spans="1:14" ht="22.5" x14ac:dyDescent="0.2">
      <c r="A1214" s="298"/>
      <c r="B1214" s="283"/>
      <c r="C1214" s="352"/>
      <c r="D1214" s="352"/>
      <c r="E1214" s="298"/>
      <c r="F1214" s="298"/>
      <c r="G1214" s="298"/>
      <c r="H1214" s="297" t="s">
        <v>35</v>
      </c>
      <c r="I1214" s="78">
        <f>SUM(I1211:I1213)</f>
        <v>9.7200000000000006</v>
      </c>
      <c r="J1214" s="78">
        <f t="shared" ref="J1214:L1214" si="95">SUM(J1211:J1213)</f>
        <v>11.02</v>
      </c>
      <c r="K1214" s="78">
        <f t="shared" si="95"/>
        <v>33.22</v>
      </c>
      <c r="L1214" s="78">
        <f t="shared" si="95"/>
        <v>280.89</v>
      </c>
      <c r="M1214" s="78"/>
      <c r="N1214" s="139">
        <f>SUM(N1211:N1213)</f>
        <v>14.729800000000001</v>
      </c>
    </row>
    <row r="1215" spans="1:14" x14ac:dyDescent="0.2">
      <c r="A1215" s="298"/>
      <c r="B1215" s="283" t="s">
        <v>144</v>
      </c>
      <c r="C1215" s="352">
        <v>120</v>
      </c>
      <c r="D1215" s="352">
        <v>120</v>
      </c>
      <c r="E1215" s="298" t="s">
        <v>168</v>
      </c>
      <c r="F1215" s="298">
        <v>120</v>
      </c>
      <c r="G1215" s="298">
        <v>120</v>
      </c>
      <c r="H1215" s="297">
        <v>120</v>
      </c>
      <c r="I1215" s="78">
        <v>1.8</v>
      </c>
      <c r="J1215" s="78">
        <v>0.84</v>
      </c>
      <c r="K1215" s="78">
        <v>18.309999999999999</v>
      </c>
      <c r="L1215" s="78">
        <v>74.760000000000005</v>
      </c>
      <c r="M1215" s="73">
        <v>68.900000000000006</v>
      </c>
      <c r="N1215" s="139">
        <f t="shared" si="92"/>
        <v>8.2680000000000007</v>
      </c>
    </row>
    <row r="1216" spans="1:14" x14ac:dyDescent="0.2">
      <c r="A1216" s="298" t="s">
        <v>38</v>
      </c>
      <c r="B1216" s="452" t="s">
        <v>430</v>
      </c>
      <c r="C1216" s="352">
        <v>200</v>
      </c>
      <c r="D1216" s="352">
        <v>100</v>
      </c>
      <c r="E1216" s="461" t="s">
        <v>430</v>
      </c>
      <c r="F1216" s="298">
        <v>200</v>
      </c>
      <c r="G1216" s="298">
        <v>200</v>
      </c>
      <c r="H1216" s="297">
        <v>200</v>
      </c>
      <c r="I1216" s="78"/>
      <c r="J1216" s="78"/>
      <c r="K1216" s="78">
        <v>19</v>
      </c>
      <c r="L1216" s="78">
        <v>75</v>
      </c>
      <c r="M1216" s="73">
        <v>65.86</v>
      </c>
      <c r="N1216" s="139">
        <f t="shared" si="92"/>
        <v>13.172000000000001</v>
      </c>
    </row>
    <row r="1217" spans="1:14" ht="12" customHeight="1" x14ac:dyDescent="0.2">
      <c r="A1217" s="292"/>
      <c r="B1217" s="293" t="s">
        <v>39</v>
      </c>
      <c r="C1217" s="369"/>
      <c r="D1217" s="369"/>
      <c r="E1217" s="292"/>
      <c r="F1217" s="292"/>
      <c r="G1217" s="292"/>
      <c r="H1217" s="292"/>
      <c r="I1217" s="124">
        <f>I1195++I1206+I1210+I1214+I1215+I1216</f>
        <v>37.739999999999995</v>
      </c>
      <c r="J1217" s="124">
        <f t="shared" ref="J1217:L1217" si="96">J1195++J1206+J1210+J1214+J1215+J1216</f>
        <v>35.549999999999997</v>
      </c>
      <c r="K1217" s="124">
        <f t="shared" si="96"/>
        <v>105.298</v>
      </c>
      <c r="L1217" s="124">
        <f t="shared" si="96"/>
        <v>880.48</v>
      </c>
      <c r="M1217" s="122"/>
      <c r="N1217" s="139">
        <f>N1216+N1215+N1214+N1210+N1206</f>
        <v>94.610696999999988</v>
      </c>
    </row>
    <row r="1218" spans="1:14" ht="12" customHeight="1" x14ac:dyDescent="0.2">
      <c r="A1218" s="494" t="s">
        <v>40</v>
      </c>
      <c r="B1218" s="495"/>
      <c r="C1218" s="369"/>
      <c r="D1218" s="369"/>
      <c r="E1218" s="93"/>
      <c r="F1218" s="93"/>
      <c r="G1218" s="93"/>
      <c r="H1218" s="93"/>
      <c r="I1218" s="93"/>
      <c r="J1218" s="93"/>
      <c r="K1218" s="93"/>
      <c r="L1218" s="93"/>
      <c r="M1218" s="73"/>
      <c r="N1218" s="138"/>
    </row>
    <row r="1219" spans="1:14" ht="22.5" x14ac:dyDescent="0.2">
      <c r="A1219" s="93" t="s">
        <v>246</v>
      </c>
      <c r="B1219" s="479" t="s">
        <v>247</v>
      </c>
      <c r="C1219" s="357">
        <v>120</v>
      </c>
      <c r="D1219" s="357">
        <v>140</v>
      </c>
      <c r="E1219" s="93" t="s">
        <v>147</v>
      </c>
      <c r="F1219" s="93">
        <v>111.5</v>
      </c>
      <c r="G1219" s="93">
        <v>87.5</v>
      </c>
      <c r="H1219" s="93"/>
      <c r="I1219" s="93">
        <v>1.67</v>
      </c>
      <c r="J1219" s="93">
        <v>0.09</v>
      </c>
      <c r="K1219" s="93">
        <v>8.92</v>
      </c>
      <c r="L1219" s="93">
        <v>37.46</v>
      </c>
      <c r="M1219" s="73">
        <v>38.06</v>
      </c>
      <c r="N1219" s="138">
        <f t="shared" si="92"/>
        <v>4.2436900000000009</v>
      </c>
    </row>
    <row r="1220" spans="1:14" x14ac:dyDescent="0.2">
      <c r="A1220" s="93"/>
      <c r="B1220" s="479"/>
      <c r="C1220" s="357"/>
      <c r="D1220" s="357"/>
      <c r="E1220" s="93" t="s">
        <v>45</v>
      </c>
      <c r="F1220" s="93">
        <v>35.5</v>
      </c>
      <c r="G1220" s="93">
        <v>31.24</v>
      </c>
      <c r="H1220" s="93"/>
      <c r="I1220" s="93">
        <v>0.14000000000000001</v>
      </c>
      <c r="J1220" s="93">
        <v>0.13</v>
      </c>
      <c r="K1220" s="93">
        <v>3.25</v>
      </c>
      <c r="L1220" s="93">
        <v>14.06</v>
      </c>
      <c r="M1220" s="73">
        <v>83.14</v>
      </c>
      <c r="N1220" s="138">
        <f t="shared" si="92"/>
        <v>2.9514699999999996</v>
      </c>
    </row>
    <row r="1221" spans="1:14" x14ac:dyDescent="0.2">
      <c r="A1221" s="93"/>
      <c r="B1221" s="291"/>
      <c r="C1221" s="357"/>
      <c r="D1221" s="357"/>
      <c r="E1221" s="93" t="s">
        <v>187</v>
      </c>
      <c r="F1221" s="93">
        <v>5</v>
      </c>
      <c r="G1221" s="93">
        <v>5</v>
      </c>
      <c r="H1221" s="93"/>
      <c r="I1221" s="93"/>
      <c r="J1221" s="93">
        <v>4.99</v>
      </c>
      <c r="K1221" s="93"/>
      <c r="L1221" s="93">
        <v>44.95</v>
      </c>
      <c r="M1221" s="73">
        <v>118.3</v>
      </c>
      <c r="N1221" s="138">
        <f t="shared" si="92"/>
        <v>0.59150000000000003</v>
      </c>
    </row>
    <row r="1222" spans="1:14" x14ac:dyDescent="0.2">
      <c r="A1222" s="93"/>
      <c r="B1222" s="291" t="s">
        <v>248</v>
      </c>
      <c r="C1222" s="357"/>
      <c r="D1222" s="357"/>
      <c r="E1222" s="93" t="s">
        <v>20</v>
      </c>
      <c r="F1222" s="93">
        <v>2.5</v>
      </c>
      <c r="G1222" s="93">
        <v>2.5</v>
      </c>
      <c r="H1222" s="93"/>
      <c r="I1222" s="93" t="s">
        <v>21</v>
      </c>
      <c r="J1222" s="93" t="s">
        <v>21</v>
      </c>
      <c r="K1222" s="93">
        <v>3.74</v>
      </c>
      <c r="L1222" s="93">
        <v>14.21</v>
      </c>
      <c r="M1222" s="73">
        <v>52.87</v>
      </c>
      <c r="N1222" s="138">
        <f t="shared" si="92"/>
        <v>0.13217499999999999</v>
      </c>
    </row>
    <row r="1223" spans="1:14" ht="22.5" x14ac:dyDescent="0.2">
      <c r="A1223" s="93" t="s">
        <v>249</v>
      </c>
      <c r="B1223" s="291"/>
      <c r="C1223" s="357"/>
      <c r="D1223" s="357"/>
      <c r="E1223" s="298" t="s">
        <v>56</v>
      </c>
      <c r="F1223" s="93">
        <v>12.5</v>
      </c>
      <c r="G1223" s="93">
        <v>12.5</v>
      </c>
      <c r="H1223" s="93"/>
      <c r="I1223" s="93">
        <v>0.03</v>
      </c>
      <c r="J1223" s="93">
        <v>2.4900000000000002</v>
      </c>
      <c r="K1223" s="93">
        <v>0.4</v>
      </c>
      <c r="L1223" s="93">
        <v>25.75</v>
      </c>
      <c r="M1223" s="73">
        <v>171.79</v>
      </c>
      <c r="N1223" s="138">
        <f t="shared" si="92"/>
        <v>2.1473749999999998</v>
      </c>
    </row>
    <row r="1224" spans="1:14" ht="22.5" x14ac:dyDescent="0.2">
      <c r="A1224" s="93"/>
      <c r="B1224" s="291"/>
      <c r="C1224" s="357"/>
      <c r="D1224" s="357"/>
      <c r="E1224" s="93" t="s">
        <v>250</v>
      </c>
      <c r="F1224" s="93"/>
      <c r="G1224" s="93">
        <v>125</v>
      </c>
      <c r="H1224" s="93"/>
      <c r="I1224" s="93" t="s">
        <v>21</v>
      </c>
      <c r="J1224" s="93" t="s">
        <v>21</v>
      </c>
      <c r="K1224" s="93" t="s">
        <v>21</v>
      </c>
      <c r="L1224" s="93" t="s">
        <v>21</v>
      </c>
      <c r="M1224" s="73"/>
      <c r="N1224" s="138">
        <f t="shared" si="92"/>
        <v>0</v>
      </c>
    </row>
    <row r="1225" spans="1:14" ht="12" customHeight="1" x14ac:dyDescent="0.2">
      <c r="A1225" s="93"/>
      <c r="B1225" s="291"/>
      <c r="C1225" s="357"/>
      <c r="D1225" s="357"/>
      <c r="E1225" s="93" t="s">
        <v>23</v>
      </c>
      <c r="F1225" s="93">
        <v>5</v>
      </c>
      <c r="G1225" s="93">
        <v>5</v>
      </c>
      <c r="H1225" s="93"/>
      <c r="I1225" s="93">
        <v>0.65</v>
      </c>
      <c r="J1225" s="93">
        <v>36.25</v>
      </c>
      <c r="K1225" s="93">
        <v>0.45</v>
      </c>
      <c r="L1225" s="93">
        <v>33.5</v>
      </c>
      <c r="M1225" s="73">
        <v>504.7</v>
      </c>
      <c r="N1225" s="138">
        <f t="shared" si="92"/>
        <v>2.5234999999999999</v>
      </c>
    </row>
    <row r="1226" spans="1:14" ht="12" customHeight="1" x14ac:dyDescent="0.2">
      <c r="A1226" s="93"/>
      <c r="B1226" s="291"/>
      <c r="C1226" s="357"/>
      <c r="D1226" s="357"/>
      <c r="E1226" s="93"/>
      <c r="F1226" s="93"/>
      <c r="G1226" s="93"/>
      <c r="H1226" s="93">
        <v>130</v>
      </c>
      <c r="I1226" s="292">
        <v>2.4900000000000002</v>
      </c>
      <c r="J1226" s="292">
        <v>43.95</v>
      </c>
      <c r="K1226" s="292">
        <v>16.759999999999998</v>
      </c>
      <c r="L1226" s="292">
        <v>169.93</v>
      </c>
      <c r="M1226" s="95"/>
      <c r="N1226" s="139">
        <f>SUM(N1219:N1225)</f>
        <v>12.58971</v>
      </c>
    </row>
    <row r="1227" spans="1:14" ht="22.5" x14ac:dyDescent="0.2">
      <c r="A1227" s="93" t="s">
        <v>251</v>
      </c>
      <c r="B1227" s="479" t="s">
        <v>252</v>
      </c>
      <c r="C1227" s="439" t="s">
        <v>57</v>
      </c>
      <c r="D1227" s="439" t="s">
        <v>57</v>
      </c>
      <c r="E1227" s="93" t="s">
        <v>253</v>
      </c>
      <c r="F1227" s="93">
        <v>10</v>
      </c>
      <c r="G1227" s="93">
        <v>10</v>
      </c>
      <c r="H1227" s="93"/>
      <c r="I1227" s="93">
        <v>1.07</v>
      </c>
      <c r="J1227" s="93">
        <v>0.28000000000000003</v>
      </c>
      <c r="K1227" s="93">
        <v>12.45</v>
      </c>
      <c r="L1227" s="93">
        <v>33.9</v>
      </c>
      <c r="M1227" s="73">
        <v>41.18</v>
      </c>
      <c r="N1227" s="138">
        <f t="shared" si="92"/>
        <v>0.4118</v>
      </c>
    </row>
    <row r="1228" spans="1:14" x14ac:dyDescent="0.2">
      <c r="A1228" s="93"/>
      <c r="B1228" s="479"/>
      <c r="C1228" s="357"/>
      <c r="D1228" s="357"/>
      <c r="E1228" s="93" t="s">
        <v>50</v>
      </c>
      <c r="F1228" s="93">
        <v>100</v>
      </c>
      <c r="G1228" s="93">
        <v>75</v>
      </c>
      <c r="H1228" s="93"/>
      <c r="I1228" s="93">
        <v>2</v>
      </c>
      <c r="J1228" s="93">
        <v>0.28000000000000003</v>
      </c>
      <c r="K1228" s="93">
        <v>12.45</v>
      </c>
      <c r="L1228" s="93">
        <v>57.61</v>
      </c>
      <c r="M1228" s="73">
        <v>30.16</v>
      </c>
      <c r="N1228" s="138">
        <f t="shared" si="92"/>
        <v>3.016</v>
      </c>
    </row>
    <row r="1229" spans="1:14" x14ac:dyDescent="0.2">
      <c r="A1229" s="93"/>
      <c r="B1229" s="479"/>
      <c r="C1229" s="357"/>
      <c r="D1229" s="357"/>
      <c r="E1229" s="93" t="s">
        <v>43</v>
      </c>
      <c r="F1229" s="93">
        <v>12.5</v>
      </c>
      <c r="G1229" s="93">
        <v>10</v>
      </c>
      <c r="H1229" s="93"/>
      <c r="I1229" s="93">
        <v>0.16</v>
      </c>
      <c r="J1229" s="93">
        <v>0.01</v>
      </c>
      <c r="K1229" s="93">
        <v>0.84</v>
      </c>
      <c r="L1229" s="93">
        <v>3.41</v>
      </c>
      <c r="M1229" s="73">
        <v>36.67</v>
      </c>
      <c r="N1229" s="138">
        <f t="shared" si="92"/>
        <v>0.45837499999999998</v>
      </c>
    </row>
    <row r="1230" spans="1:14" x14ac:dyDescent="0.2">
      <c r="A1230" s="93"/>
      <c r="B1230" s="291"/>
      <c r="C1230" s="357"/>
      <c r="D1230" s="357"/>
      <c r="E1230" s="93" t="s">
        <v>52</v>
      </c>
      <c r="F1230" s="93">
        <v>12</v>
      </c>
      <c r="G1230" s="93">
        <v>10</v>
      </c>
      <c r="H1230" s="93"/>
      <c r="I1230" s="93">
        <v>0.16</v>
      </c>
      <c r="J1230" s="93" t="s">
        <v>21</v>
      </c>
      <c r="K1230" s="93">
        <v>0.98</v>
      </c>
      <c r="L1230" s="93">
        <v>4.13</v>
      </c>
      <c r="M1230" s="73">
        <v>27.74</v>
      </c>
      <c r="N1230" s="138">
        <f t="shared" si="92"/>
        <v>0.33288000000000001</v>
      </c>
    </row>
    <row r="1231" spans="1:14" ht="22.5" x14ac:dyDescent="0.2">
      <c r="A1231" s="93"/>
      <c r="B1231" s="291"/>
      <c r="C1231" s="357"/>
      <c r="D1231" s="357"/>
      <c r="E1231" s="93" t="s">
        <v>23</v>
      </c>
      <c r="F1231" s="93">
        <v>2.5</v>
      </c>
      <c r="G1231" s="93">
        <v>2.5</v>
      </c>
      <c r="H1231" s="93"/>
      <c r="I1231" s="93">
        <v>2.1999999999999999E-2</v>
      </c>
      <c r="J1231" s="93">
        <v>2.0299999999999998</v>
      </c>
      <c r="K1231" s="93">
        <v>7.2999999999999995E-2</v>
      </c>
      <c r="L1231" s="93">
        <v>18.510000000000002</v>
      </c>
      <c r="M1231" s="73">
        <v>504.7</v>
      </c>
      <c r="N1231" s="138">
        <f t="shared" si="92"/>
        <v>1.2617499999999999</v>
      </c>
    </row>
    <row r="1232" spans="1:14" x14ac:dyDescent="0.2">
      <c r="A1232" s="93"/>
      <c r="B1232" s="291"/>
      <c r="C1232" s="357"/>
      <c r="D1232" s="357"/>
      <c r="E1232" s="93" t="s">
        <v>54</v>
      </c>
      <c r="F1232" s="93">
        <v>187.5</v>
      </c>
      <c r="G1232" s="93">
        <v>187.5</v>
      </c>
      <c r="H1232" s="93"/>
      <c r="I1232" s="93">
        <v>31.08</v>
      </c>
      <c r="J1232" s="93">
        <v>3.88</v>
      </c>
      <c r="K1232" s="93">
        <v>2.75</v>
      </c>
      <c r="L1232" s="93">
        <v>8.89</v>
      </c>
      <c r="M1232" s="73"/>
      <c r="N1232" s="138">
        <f t="shared" si="92"/>
        <v>0</v>
      </c>
    </row>
    <row r="1233" spans="1:14" x14ac:dyDescent="0.2">
      <c r="A1233" s="93"/>
      <c r="B1233" s="291"/>
      <c r="C1233" s="357"/>
      <c r="D1233" s="357"/>
      <c r="E1233" s="93" t="s">
        <v>22</v>
      </c>
      <c r="F1233" s="93">
        <v>1</v>
      </c>
      <c r="G1233" s="93"/>
      <c r="H1233" s="93"/>
      <c r="I1233" s="93" t="s">
        <v>21</v>
      </c>
      <c r="J1233" s="93" t="s">
        <v>21</v>
      </c>
      <c r="K1233" s="93" t="s">
        <v>21</v>
      </c>
      <c r="L1233" s="93" t="s">
        <v>21</v>
      </c>
      <c r="M1233" s="73"/>
      <c r="N1233" s="138">
        <f t="shared" si="92"/>
        <v>0</v>
      </c>
    </row>
    <row r="1234" spans="1:14" ht="22.5" x14ac:dyDescent="0.2">
      <c r="A1234" s="93"/>
      <c r="B1234" s="291"/>
      <c r="C1234" s="357"/>
      <c r="D1234" s="357"/>
      <c r="E1234" s="93" t="s">
        <v>254</v>
      </c>
      <c r="F1234" s="93">
        <v>54</v>
      </c>
      <c r="G1234" s="93" t="s">
        <v>113</v>
      </c>
      <c r="H1234" s="93"/>
      <c r="I1234" s="93">
        <v>10.4</v>
      </c>
      <c r="J1234" s="93">
        <v>6.48</v>
      </c>
      <c r="K1234" s="93" t="s">
        <v>21</v>
      </c>
      <c r="L1234" s="93">
        <v>88.29</v>
      </c>
      <c r="M1234" s="73">
        <v>323.91000000000003</v>
      </c>
      <c r="N1234" s="138">
        <f t="shared" si="92"/>
        <v>17.491140000000001</v>
      </c>
    </row>
    <row r="1235" spans="1:14" ht="13.5" customHeight="1" x14ac:dyDescent="0.2">
      <c r="A1235" s="93"/>
      <c r="B1235" s="291"/>
      <c r="C1235" s="357"/>
      <c r="D1235" s="357"/>
      <c r="E1235" s="93"/>
      <c r="F1235" s="93"/>
      <c r="G1235" s="93"/>
      <c r="H1235" s="93" t="s">
        <v>57</v>
      </c>
      <c r="I1235" s="292">
        <v>44.891999999999996</v>
      </c>
      <c r="J1235" s="292">
        <v>12.96</v>
      </c>
      <c r="K1235" s="292">
        <v>29.542999999999999</v>
      </c>
      <c r="L1235" s="292">
        <v>214.74</v>
      </c>
      <c r="M1235" s="95"/>
      <c r="N1235" s="139">
        <f>SUM(N1227:N1234)</f>
        <v>22.971945000000002</v>
      </c>
    </row>
    <row r="1236" spans="1:14" ht="22.5" x14ac:dyDescent="0.2">
      <c r="A1236" s="93" t="s">
        <v>255</v>
      </c>
      <c r="B1236" s="291" t="s">
        <v>256</v>
      </c>
      <c r="C1236" s="357">
        <v>75</v>
      </c>
      <c r="D1236" s="357">
        <v>75</v>
      </c>
      <c r="E1236" s="93" t="s">
        <v>153</v>
      </c>
      <c r="F1236" s="93">
        <v>76</v>
      </c>
      <c r="G1236" s="93">
        <v>56</v>
      </c>
      <c r="H1236" s="93"/>
      <c r="I1236" s="103">
        <v>14.14</v>
      </c>
      <c r="J1236" s="103">
        <v>9.1199999999999992</v>
      </c>
      <c r="K1236" s="93"/>
      <c r="L1236" s="93">
        <v>124.3</v>
      </c>
      <c r="M1236" s="73">
        <v>323.91000000000003</v>
      </c>
      <c r="N1236" s="138">
        <f t="shared" si="92"/>
        <v>24.617160000000002</v>
      </c>
    </row>
    <row r="1237" spans="1:14" x14ac:dyDescent="0.2">
      <c r="A1237" s="93"/>
      <c r="B1237" s="291"/>
      <c r="C1237" s="357"/>
      <c r="D1237" s="357"/>
      <c r="E1237" s="93" t="s">
        <v>52</v>
      </c>
      <c r="F1237" s="93">
        <v>10</v>
      </c>
      <c r="G1237" s="93">
        <v>8</v>
      </c>
      <c r="H1237" s="93"/>
      <c r="I1237" s="93"/>
      <c r="J1237" s="93" t="s">
        <v>21</v>
      </c>
      <c r="K1237" s="93">
        <v>1.04</v>
      </c>
      <c r="L1237" s="93">
        <v>2.75</v>
      </c>
      <c r="M1237" s="73">
        <v>27.74</v>
      </c>
      <c r="N1237" s="138">
        <f t="shared" si="92"/>
        <v>0.27739999999999998</v>
      </c>
    </row>
    <row r="1238" spans="1:14" x14ac:dyDescent="0.2">
      <c r="A1238" s="93"/>
      <c r="B1238" s="291"/>
      <c r="C1238" s="357"/>
      <c r="D1238" s="357"/>
      <c r="E1238" s="93" t="s">
        <v>22</v>
      </c>
      <c r="F1238" s="93">
        <v>1</v>
      </c>
      <c r="G1238" s="93">
        <v>1</v>
      </c>
      <c r="H1238" s="93"/>
      <c r="I1238" s="93" t="s">
        <v>21</v>
      </c>
      <c r="J1238" s="93" t="s">
        <v>21</v>
      </c>
      <c r="K1238" s="93" t="s">
        <v>21</v>
      </c>
      <c r="L1238" s="93" t="s">
        <v>21</v>
      </c>
      <c r="M1238" s="73"/>
      <c r="N1238" s="138">
        <f t="shared" si="92"/>
        <v>0</v>
      </c>
    </row>
    <row r="1239" spans="1:14" x14ac:dyDescent="0.2">
      <c r="A1239" s="93"/>
      <c r="B1239" s="291"/>
      <c r="C1239" s="357"/>
      <c r="D1239" s="357"/>
      <c r="E1239" s="93" t="s">
        <v>257</v>
      </c>
      <c r="F1239" s="93">
        <v>14</v>
      </c>
      <c r="G1239" s="93">
        <v>14</v>
      </c>
      <c r="H1239" s="93"/>
      <c r="I1239" s="93">
        <v>1.21</v>
      </c>
      <c r="J1239" s="93">
        <v>0.21</v>
      </c>
      <c r="K1239" s="93">
        <v>5.59</v>
      </c>
      <c r="L1239" s="93">
        <v>20.9</v>
      </c>
      <c r="M1239" s="73">
        <v>55.61</v>
      </c>
      <c r="N1239" s="138">
        <f t="shared" si="92"/>
        <v>0.77854000000000001</v>
      </c>
    </row>
    <row r="1240" spans="1:14" x14ac:dyDescent="0.2">
      <c r="A1240" s="93"/>
      <c r="B1240" s="291"/>
      <c r="C1240" s="357"/>
      <c r="D1240" s="357"/>
      <c r="E1240" s="93" t="s">
        <v>258</v>
      </c>
      <c r="F1240" s="93">
        <v>8</v>
      </c>
      <c r="G1240" s="93">
        <v>8</v>
      </c>
      <c r="H1240" s="93"/>
      <c r="I1240" s="93">
        <v>0.52</v>
      </c>
      <c r="J1240" s="93">
        <v>0.09</v>
      </c>
      <c r="K1240" s="93">
        <v>3.68</v>
      </c>
      <c r="L1240" s="93">
        <v>14.48</v>
      </c>
      <c r="M1240" s="73"/>
      <c r="N1240" s="138">
        <f t="shared" si="92"/>
        <v>0</v>
      </c>
    </row>
    <row r="1241" spans="1:14" x14ac:dyDescent="0.2">
      <c r="A1241" s="93"/>
      <c r="B1241" s="291"/>
      <c r="C1241" s="357"/>
      <c r="D1241" s="357"/>
      <c r="E1241" s="93" t="s">
        <v>259</v>
      </c>
      <c r="F1241" s="93">
        <v>5</v>
      </c>
      <c r="G1241" s="93">
        <v>5</v>
      </c>
      <c r="H1241" s="93"/>
      <c r="I1241" s="93"/>
      <c r="J1241" s="93">
        <v>4.99</v>
      </c>
      <c r="K1241" s="93"/>
      <c r="L1241" s="93">
        <v>44.85</v>
      </c>
      <c r="M1241" s="73">
        <v>118.3</v>
      </c>
      <c r="N1241" s="138">
        <f t="shared" si="92"/>
        <v>0.59150000000000003</v>
      </c>
    </row>
    <row r="1242" spans="1:14" x14ac:dyDescent="0.2">
      <c r="A1242" s="93"/>
      <c r="B1242" s="291"/>
      <c r="C1242" s="357"/>
      <c r="D1242" s="357"/>
      <c r="E1242" s="93" t="s">
        <v>260</v>
      </c>
      <c r="F1242" s="93">
        <v>17</v>
      </c>
      <c r="G1242" s="93">
        <v>17</v>
      </c>
      <c r="H1242" s="93"/>
      <c r="I1242" s="93"/>
      <c r="J1242" s="93"/>
      <c r="K1242" s="93"/>
      <c r="L1242" s="93"/>
      <c r="M1242" s="73">
        <v>51.71</v>
      </c>
      <c r="N1242" s="138">
        <f t="shared" si="92"/>
        <v>0.87907000000000002</v>
      </c>
    </row>
    <row r="1243" spans="1:14" x14ac:dyDescent="0.2">
      <c r="A1243" s="93"/>
      <c r="B1243" s="291"/>
      <c r="C1243" s="357"/>
      <c r="D1243" s="357"/>
      <c r="E1243" s="93"/>
      <c r="F1243" s="93"/>
      <c r="G1243" s="93"/>
      <c r="H1243" s="93">
        <v>75</v>
      </c>
      <c r="I1243" s="124">
        <v>15.870000000000001</v>
      </c>
      <c r="J1243" s="124">
        <v>14.41</v>
      </c>
      <c r="K1243" s="124">
        <v>10.31</v>
      </c>
      <c r="L1243" s="124">
        <v>207.27999999999997</v>
      </c>
      <c r="M1243" s="95"/>
      <c r="N1243" s="139">
        <f>SUM(N1236:N1242)</f>
        <v>27.14367</v>
      </c>
    </row>
    <row r="1244" spans="1:14" ht="22.5" x14ac:dyDescent="0.2">
      <c r="A1244" s="93" t="s">
        <v>261</v>
      </c>
      <c r="B1244" s="482" t="s">
        <v>262</v>
      </c>
      <c r="C1244" s="360"/>
      <c r="D1244" s="360"/>
      <c r="E1244" s="93" t="s">
        <v>263</v>
      </c>
      <c r="F1244" s="93">
        <v>47.6</v>
      </c>
      <c r="G1244" s="93">
        <v>47.6</v>
      </c>
      <c r="H1244" s="93"/>
      <c r="I1244" s="93">
        <v>5.99</v>
      </c>
      <c r="J1244" s="93">
        <v>1.55</v>
      </c>
      <c r="K1244" s="93">
        <v>29.76</v>
      </c>
      <c r="L1244" s="93">
        <v>157.9</v>
      </c>
      <c r="M1244" s="73">
        <v>73.88</v>
      </c>
      <c r="N1244" s="138">
        <f t="shared" ref="N1244:N1310" si="97">F1244*M1244/1000</f>
        <v>3.5166880000000003</v>
      </c>
    </row>
    <row r="1245" spans="1:14" ht="22.5" x14ac:dyDescent="0.2">
      <c r="A1245" s="93"/>
      <c r="B1245" s="483"/>
      <c r="C1245" s="361">
        <v>140</v>
      </c>
      <c r="D1245" s="361">
        <v>160</v>
      </c>
      <c r="E1245" s="93" t="s">
        <v>23</v>
      </c>
      <c r="F1245" s="93">
        <v>4.5</v>
      </c>
      <c r="G1245" s="93">
        <v>4.5</v>
      </c>
      <c r="H1245" s="93"/>
      <c r="I1245" s="93">
        <v>0.04</v>
      </c>
      <c r="J1245" s="93">
        <v>3.6</v>
      </c>
      <c r="K1245" s="93">
        <v>0.13</v>
      </c>
      <c r="L1245" s="93">
        <v>33.049999999999997</v>
      </c>
      <c r="M1245" s="73">
        <v>504.7</v>
      </c>
      <c r="N1245" s="138">
        <f t="shared" si="97"/>
        <v>2.27115</v>
      </c>
    </row>
    <row r="1246" spans="1:14" x14ac:dyDescent="0.2">
      <c r="A1246" s="93"/>
      <c r="B1246" s="291"/>
      <c r="C1246" s="357"/>
      <c r="D1246" s="357"/>
      <c r="E1246" s="93" t="s">
        <v>22</v>
      </c>
      <c r="F1246" s="93">
        <v>2</v>
      </c>
      <c r="G1246" s="93">
        <v>2</v>
      </c>
      <c r="H1246" s="93"/>
      <c r="I1246" s="93" t="s">
        <v>21</v>
      </c>
      <c r="J1246" s="93" t="s">
        <v>21</v>
      </c>
      <c r="K1246" s="93" t="s">
        <v>21</v>
      </c>
      <c r="L1246" s="93" t="s">
        <v>21</v>
      </c>
      <c r="M1246" s="73"/>
      <c r="N1246" s="138">
        <f t="shared" si="97"/>
        <v>0</v>
      </c>
    </row>
    <row r="1247" spans="1:14" ht="12" customHeight="1" x14ac:dyDescent="0.2">
      <c r="A1247" s="93"/>
      <c r="B1247" s="291"/>
      <c r="C1247" s="357"/>
      <c r="D1247" s="357"/>
      <c r="E1247" s="93"/>
      <c r="F1247" s="93"/>
      <c r="G1247" s="93"/>
      <c r="H1247" s="93">
        <v>150</v>
      </c>
      <c r="I1247" s="120">
        <v>6.03</v>
      </c>
      <c r="J1247" s="120">
        <v>5.15</v>
      </c>
      <c r="K1247" s="120">
        <v>29.89</v>
      </c>
      <c r="L1247" s="120">
        <v>190.95</v>
      </c>
      <c r="M1247" s="95"/>
      <c r="N1247" s="139">
        <f>SUM(N1244:N1246)</f>
        <v>5.7878380000000007</v>
      </c>
    </row>
    <row r="1248" spans="1:14" ht="22.5" x14ac:dyDescent="0.2">
      <c r="A1248" s="93" t="s">
        <v>70</v>
      </c>
      <c r="B1248" s="480" t="s">
        <v>161</v>
      </c>
      <c r="C1248" s="358"/>
      <c r="D1248" s="358"/>
      <c r="E1248" s="93" t="s">
        <v>327</v>
      </c>
      <c r="F1248" s="93">
        <v>25</v>
      </c>
      <c r="G1248" s="93"/>
      <c r="H1248" s="93"/>
      <c r="I1248" s="93">
        <v>1.04</v>
      </c>
      <c r="J1248" s="93" t="s">
        <v>21</v>
      </c>
      <c r="K1248" s="103">
        <v>11</v>
      </c>
      <c r="L1248" s="110">
        <v>46.8</v>
      </c>
      <c r="M1248" s="73">
        <v>109.76</v>
      </c>
      <c r="N1248" s="138">
        <f t="shared" si="97"/>
        <v>2.7440000000000002</v>
      </c>
    </row>
    <row r="1249" spans="1:14" x14ac:dyDescent="0.2">
      <c r="A1249" s="93"/>
      <c r="B1249" s="481"/>
      <c r="C1249" s="359">
        <v>200</v>
      </c>
      <c r="D1249" s="359">
        <v>200</v>
      </c>
      <c r="E1249" s="93" t="s">
        <v>20</v>
      </c>
      <c r="F1249" s="93">
        <v>20</v>
      </c>
      <c r="G1249" s="93"/>
      <c r="H1249" s="93"/>
      <c r="I1249" s="93" t="s">
        <v>21</v>
      </c>
      <c r="J1249" s="93" t="s">
        <v>21</v>
      </c>
      <c r="K1249" s="93">
        <v>19.96</v>
      </c>
      <c r="L1249" s="110">
        <v>75.8</v>
      </c>
      <c r="M1249" s="73">
        <v>52.87</v>
      </c>
      <c r="N1249" s="138">
        <f t="shared" si="97"/>
        <v>1.0573999999999999</v>
      </c>
    </row>
    <row r="1250" spans="1:14" x14ac:dyDescent="0.2">
      <c r="A1250" s="93"/>
      <c r="B1250" s="291"/>
      <c r="C1250" s="357"/>
      <c r="D1250" s="357"/>
      <c r="E1250" s="93"/>
      <c r="F1250" s="93"/>
      <c r="G1250" s="93"/>
      <c r="H1250" s="93">
        <v>200</v>
      </c>
      <c r="I1250" s="292">
        <v>1.04</v>
      </c>
      <c r="J1250" s="292">
        <v>0</v>
      </c>
      <c r="K1250" s="292">
        <v>30.96</v>
      </c>
      <c r="L1250" s="292">
        <v>122.6</v>
      </c>
      <c r="M1250" s="95"/>
      <c r="N1250" s="139">
        <f>SUM(N1248:N1249)</f>
        <v>3.8014000000000001</v>
      </c>
    </row>
    <row r="1251" spans="1:14" ht="22.5" x14ac:dyDescent="0.2">
      <c r="A1251" s="93"/>
      <c r="B1251" s="283" t="s">
        <v>71</v>
      </c>
      <c r="C1251" s="449" t="s">
        <v>373</v>
      </c>
      <c r="D1251" s="449" t="s">
        <v>374</v>
      </c>
      <c r="E1251" s="84" t="s">
        <v>72</v>
      </c>
      <c r="F1251" s="84">
        <v>40</v>
      </c>
      <c r="G1251" s="84">
        <v>40</v>
      </c>
      <c r="H1251" s="85">
        <v>40</v>
      </c>
      <c r="I1251" s="298">
        <v>3.48</v>
      </c>
      <c r="J1251" s="298">
        <v>0.6</v>
      </c>
      <c r="K1251" s="298">
        <v>16</v>
      </c>
      <c r="L1251" s="298">
        <v>83.6</v>
      </c>
      <c r="M1251" s="73">
        <v>55.61</v>
      </c>
      <c r="N1251" s="138">
        <f t="shared" si="97"/>
        <v>2.2244000000000002</v>
      </c>
    </row>
    <row r="1252" spans="1:14" ht="12" customHeight="1" x14ac:dyDescent="0.2">
      <c r="A1252" s="93"/>
      <c r="B1252" s="283"/>
      <c r="C1252" s="352"/>
      <c r="D1252" s="352"/>
      <c r="E1252" s="298" t="s">
        <v>73</v>
      </c>
      <c r="F1252" s="298">
        <v>80</v>
      </c>
      <c r="G1252" s="298">
        <v>80</v>
      </c>
      <c r="H1252" s="297">
        <v>80</v>
      </c>
      <c r="I1252" s="298">
        <v>5.28</v>
      </c>
      <c r="J1252" s="298">
        <v>0.96</v>
      </c>
      <c r="K1252" s="298">
        <v>28.24</v>
      </c>
      <c r="L1252" s="298">
        <v>144.80000000000001</v>
      </c>
      <c r="M1252" s="73">
        <v>46.28</v>
      </c>
      <c r="N1252" s="138">
        <f t="shared" si="97"/>
        <v>3.7023999999999999</v>
      </c>
    </row>
    <row r="1253" spans="1:14" x14ac:dyDescent="0.2">
      <c r="A1253" s="117"/>
      <c r="B1253" s="283"/>
      <c r="C1253" s="352"/>
      <c r="D1253" s="352"/>
      <c r="E1253" s="298"/>
      <c r="F1253" s="298"/>
      <c r="G1253" s="298"/>
      <c r="H1253" s="297"/>
      <c r="I1253" s="78">
        <v>8.76</v>
      </c>
      <c r="J1253" s="78">
        <v>1.56</v>
      </c>
      <c r="K1253" s="78">
        <v>44.239999999999995</v>
      </c>
      <c r="L1253" s="78">
        <v>228.4</v>
      </c>
      <c r="M1253" s="73"/>
      <c r="N1253" s="139">
        <f>SUM(N1251:N1252)</f>
        <v>5.9268000000000001</v>
      </c>
    </row>
    <row r="1254" spans="1:14" x14ac:dyDescent="0.2">
      <c r="A1254" s="298" t="s">
        <v>74</v>
      </c>
      <c r="B1254" s="472" t="s">
        <v>75</v>
      </c>
      <c r="C1254" s="350"/>
      <c r="D1254" s="350"/>
      <c r="E1254" s="298" t="s">
        <v>76</v>
      </c>
      <c r="F1254" s="298">
        <v>40</v>
      </c>
      <c r="G1254" s="298">
        <v>40</v>
      </c>
      <c r="H1254" s="297"/>
      <c r="I1254" s="298">
        <v>4.12</v>
      </c>
      <c r="J1254" s="298">
        <v>0.44</v>
      </c>
      <c r="K1254" s="298">
        <v>27.6</v>
      </c>
      <c r="L1254" s="298">
        <v>167</v>
      </c>
      <c r="M1254" s="73">
        <v>31.32</v>
      </c>
      <c r="N1254" s="138">
        <f t="shared" si="97"/>
        <v>1.2527999999999999</v>
      </c>
    </row>
    <row r="1255" spans="1:14" x14ac:dyDescent="0.2">
      <c r="A1255" s="298"/>
      <c r="B1255" s="473"/>
      <c r="C1255" s="351">
        <v>75</v>
      </c>
      <c r="D1255" s="351">
        <v>75</v>
      </c>
      <c r="E1255" s="298" t="s">
        <v>77</v>
      </c>
      <c r="F1255" s="298">
        <v>2.2999999999999998</v>
      </c>
      <c r="G1255" s="298">
        <v>2.2999999999999998</v>
      </c>
      <c r="H1255" s="297"/>
      <c r="I1255" s="298">
        <v>0.23</v>
      </c>
      <c r="J1255" s="298">
        <v>0.02</v>
      </c>
      <c r="K1255" s="298">
        <v>0.09</v>
      </c>
      <c r="L1255" s="298">
        <v>49.57</v>
      </c>
      <c r="M1255" s="73">
        <v>31.32</v>
      </c>
      <c r="N1255" s="138">
        <f t="shared" si="97"/>
        <v>7.2036000000000003E-2</v>
      </c>
    </row>
    <row r="1256" spans="1:14" x14ac:dyDescent="0.2">
      <c r="A1256" s="298"/>
      <c r="B1256" s="283"/>
      <c r="C1256" s="352"/>
      <c r="D1256" s="352"/>
      <c r="E1256" s="298" t="s">
        <v>78</v>
      </c>
      <c r="F1256" s="298">
        <v>2.1</v>
      </c>
      <c r="G1256" s="298"/>
      <c r="H1256" s="297"/>
      <c r="I1256" s="298">
        <v>0.26</v>
      </c>
      <c r="J1256" s="298">
        <v>0.24</v>
      </c>
      <c r="K1256" s="298">
        <v>0.01</v>
      </c>
      <c r="L1256" s="298">
        <v>3.9</v>
      </c>
      <c r="M1256" s="73">
        <v>220.75</v>
      </c>
      <c r="N1256" s="138">
        <f t="shared" si="97"/>
        <v>0.46357500000000007</v>
      </c>
    </row>
    <row r="1257" spans="1:14" x14ac:dyDescent="0.2">
      <c r="A1257" s="298"/>
      <c r="B1257" s="283"/>
      <c r="C1257" s="352"/>
      <c r="D1257" s="352"/>
      <c r="E1257" s="298" t="s">
        <v>79</v>
      </c>
      <c r="F1257" s="298">
        <v>0.9</v>
      </c>
      <c r="G1257" s="298"/>
      <c r="H1257" s="297"/>
      <c r="I1257" s="298">
        <v>0.11</v>
      </c>
      <c r="J1257" s="298">
        <v>0.1</v>
      </c>
      <c r="K1257" s="298" t="s">
        <v>21</v>
      </c>
      <c r="L1257" s="298">
        <v>1.41</v>
      </c>
      <c r="M1257" s="73">
        <v>220.75</v>
      </c>
      <c r="N1257" s="138">
        <f t="shared" si="97"/>
        <v>0.19867500000000002</v>
      </c>
    </row>
    <row r="1258" spans="1:14" x14ac:dyDescent="0.2">
      <c r="A1258" s="298"/>
      <c r="B1258" s="283"/>
      <c r="C1258" s="352"/>
      <c r="D1258" s="352"/>
      <c r="E1258" s="298" t="s">
        <v>20</v>
      </c>
      <c r="F1258" s="298">
        <v>21.15</v>
      </c>
      <c r="G1258" s="298">
        <v>21.15</v>
      </c>
      <c r="H1258" s="297"/>
      <c r="I1258" s="298" t="s">
        <v>21</v>
      </c>
      <c r="J1258" s="298" t="s">
        <v>21</v>
      </c>
      <c r="K1258" s="298">
        <v>21.1</v>
      </c>
      <c r="L1258" s="298">
        <v>80.16</v>
      </c>
      <c r="M1258" s="73">
        <v>52.87</v>
      </c>
      <c r="N1258" s="138">
        <f t="shared" si="97"/>
        <v>1.1182004999999999</v>
      </c>
    </row>
    <row r="1259" spans="1:14" x14ac:dyDescent="0.2">
      <c r="A1259" s="298"/>
      <c r="B1259" s="283"/>
      <c r="C1259" s="352"/>
      <c r="D1259" s="352"/>
      <c r="E1259" s="298" t="s">
        <v>23</v>
      </c>
      <c r="F1259" s="298">
        <v>9.6</v>
      </c>
      <c r="G1259" s="298">
        <v>9.6</v>
      </c>
      <c r="H1259" s="297"/>
      <c r="I1259" s="298">
        <v>0.08</v>
      </c>
      <c r="J1259" s="298">
        <v>6.96</v>
      </c>
      <c r="K1259" s="298">
        <v>0.25</v>
      </c>
      <c r="L1259" s="298">
        <v>63.46</v>
      </c>
      <c r="M1259" s="73">
        <v>504.7</v>
      </c>
      <c r="N1259" s="138">
        <f t="shared" si="97"/>
        <v>4.8451199999999996</v>
      </c>
    </row>
    <row r="1260" spans="1:14" x14ac:dyDescent="0.2">
      <c r="A1260" s="298"/>
      <c r="B1260" s="283"/>
      <c r="C1260" s="352"/>
      <c r="D1260" s="352"/>
      <c r="E1260" s="298" t="s">
        <v>19</v>
      </c>
      <c r="F1260" s="298">
        <v>7.55</v>
      </c>
      <c r="G1260" s="298">
        <v>7.55</v>
      </c>
      <c r="H1260" s="297"/>
      <c r="I1260" s="298">
        <v>0.21</v>
      </c>
      <c r="J1260" s="298">
        <v>0.24</v>
      </c>
      <c r="K1260" s="298">
        <v>0.35</v>
      </c>
      <c r="L1260" s="298">
        <v>4.37</v>
      </c>
      <c r="M1260" s="73">
        <v>51.71</v>
      </c>
      <c r="N1260" s="138">
        <f t="shared" si="97"/>
        <v>0.39041049999999999</v>
      </c>
    </row>
    <row r="1261" spans="1:14" x14ac:dyDescent="0.2">
      <c r="A1261" s="298"/>
      <c r="B1261" s="283"/>
      <c r="C1261" s="352"/>
      <c r="D1261" s="352"/>
      <c r="E1261" s="298" t="s">
        <v>80</v>
      </c>
      <c r="F1261" s="298">
        <v>0.19</v>
      </c>
      <c r="G1261" s="298">
        <v>0.19</v>
      </c>
      <c r="H1261" s="297"/>
      <c r="I1261" s="298" t="s">
        <v>21</v>
      </c>
      <c r="J1261" s="298" t="s">
        <v>21</v>
      </c>
      <c r="K1261" s="298" t="s">
        <v>21</v>
      </c>
      <c r="L1261" s="298" t="s">
        <v>21</v>
      </c>
      <c r="M1261" s="73"/>
      <c r="N1261" s="138">
        <f t="shared" si="97"/>
        <v>0</v>
      </c>
    </row>
    <row r="1262" spans="1:14" x14ac:dyDescent="0.2">
      <c r="A1262" s="298"/>
      <c r="B1262" s="283"/>
      <c r="C1262" s="352"/>
      <c r="D1262" s="352"/>
      <c r="E1262" s="298" t="s">
        <v>81</v>
      </c>
      <c r="F1262" s="298">
        <v>0.25</v>
      </c>
      <c r="G1262" s="298">
        <v>0.25</v>
      </c>
      <c r="H1262" s="297"/>
      <c r="I1262" s="298" t="s">
        <v>21</v>
      </c>
      <c r="J1262" s="298">
        <v>0.249</v>
      </c>
      <c r="K1262" s="298" t="s">
        <v>21</v>
      </c>
      <c r="L1262" s="298">
        <v>2.25</v>
      </c>
      <c r="M1262" s="73">
        <v>118.3</v>
      </c>
      <c r="N1262" s="138">
        <f t="shared" si="97"/>
        <v>2.9575000000000001E-2</v>
      </c>
    </row>
    <row r="1263" spans="1:14" x14ac:dyDescent="0.2">
      <c r="A1263" s="298"/>
      <c r="B1263" s="283"/>
      <c r="C1263" s="352"/>
      <c r="D1263" s="352"/>
      <c r="E1263" s="298" t="s">
        <v>82</v>
      </c>
      <c r="F1263" s="298">
        <v>84.19</v>
      </c>
      <c r="G1263" s="298"/>
      <c r="H1263" s="297"/>
      <c r="I1263" s="298"/>
      <c r="J1263" s="298"/>
      <c r="K1263" s="298"/>
      <c r="L1263" s="298"/>
      <c r="M1263" s="73"/>
      <c r="N1263" s="138">
        <f t="shared" si="97"/>
        <v>0</v>
      </c>
    </row>
    <row r="1264" spans="1:14" x14ac:dyDescent="0.2">
      <c r="A1264" s="298"/>
      <c r="B1264" s="283"/>
      <c r="C1264" s="352"/>
      <c r="D1264" s="352"/>
      <c r="E1264" s="298"/>
      <c r="F1264" s="298"/>
      <c r="G1264" s="298"/>
      <c r="H1264" s="297">
        <v>75</v>
      </c>
      <c r="I1264" s="78">
        <v>5.0100000000000007</v>
      </c>
      <c r="J1264" s="78">
        <v>8.2490000000000006</v>
      </c>
      <c r="K1264" s="78">
        <v>49.400000000000006</v>
      </c>
      <c r="L1264" s="78">
        <v>372.11999999999995</v>
      </c>
      <c r="M1264" s="73"/>
      <c r="N1264" s="139">
        <f>SUM(N1254:N1263)</f>
        <v>8.3703919999999989</v>
      </c>
    </row>
    <row r="1265" spans="1:14" x14ac:dyDescent="0.2">
      <c r="A1265" s="117"/>
      <c r="B1265" s="466" t="s">
        <v>447</v>
      </c>
      <c r="C1265" s="357">
        <v>100</v>
      </c>
      <c r="D1265" s="357">
        <v>100</v>
      </c>
      <c r="E1265" s="93" t="s">
        <v>447</v>
      </c>
      <c r="F1265" s="117">
        <v>100</v>
      </c>
      <c r="G1265" s="93">
        <v>100</v>
      </c>
      <c r="H1265" s="93"/>
      <c r="I1265" s="93">
        <v>0.2</v>
      </c>
      <c r="J1265" s="93">
        <v>5.4</v>
      </c>
      <c r="K1265" s="93">
        <v>32</v>
      </c>
      <c r="L1265" s="93">
        <v>144</v>
      </c>
      <c r="M1265" s="73">
        <v>78.930000000000007</v>
      </c>
      <c r="N1265" s="139">
        <f t="shared" si="97"/>
        <v>7.8930000000000007</v>
      </c>
    </row>
    <row r="1266" spans="1:14" x14ac:dyDescent="0.2">
      <c r="A1266" s="93"/>
      <c r="B1266" s="293" t="s">
        <v>83</v>
      </c>
      <c r="C1266" s="369"/>
      <c r="D1266" s="369"/>
      <c r="E1266" s="93"/>
      <c r="F1266" s="93"/>
      <c r="G1266" s="93"/>
      <c r="H1266" s="93"/>
      <c r="I1266" s="124">
        <f>I1226+I1235+I1243+I1247+I1250+I1253+I1264+I1265</f>
        <v>84.292000000000016</v>
      </c>
      <c r="J1266" s="124">
        <v>91.679000000000002</v>
      </c>
      <c r="K1266" s="124">
        <v>243.10300000000001</v>
      </c>
      <c r="L1266" s="124">
        <v>1650.02</v>
      </c>
      <c r="M1266" s="95"/>
      <c r="N1266" s="139">
        <f>N1265+N1264+N1253+N1250+N1247+N1243+N1235+N1226</f>
        <v>94.484755000000007</v>
      </c>
    </row>
    <row r="1267" spans="1:14" x14ac:dyDescent="0.2">
      <c r="A1267" s="117"/>
      <c r="B1267" s="299" t="s">
        <v>326</v>
      </c>
      <c r="C1267" s="355"/>
      <c r="D1267" s="355"/>
      <c r="E1267" s="117"/>
      <c r="F1267" s="117"/>
      <c r="G1267" s="117"/>
      <c r="H1267" s="93"/>
      <c r="I1267" s="118">
        <f>I1266+I1217</f>
        <v>122.03200000000001</v>
      </c>
      <c r="J1267" s="118">
        <f t="shared" ref="J1267:L1267" si="98">J1266+J1217</f>
        <v>127.229</v>
      </c>
      <c r="K1267" s="118">
        <f t="shared" si="98"/>
        <v>348.40100000000001</v>
      </c>
      <c r="L1267" s="118">
        <f t="shared" si="98"/>
        <v>2530.5</v>
      </c>
      <c r="M1267" s="118"/>
      <c r="N1267" s="139">
        <f>N1266+N1217</f>
        <v>189.09545199999999</v>
      </c>
    </row>
    <row r="1268" spans="1:14" ht="31.5" x14ac:dyDescent="0.2">
      <c r="A1268" s="285" t="s">
        <v>1</v>
      </c>
      <c r="B1268" s="284" t="s">
        <v>2</v>
      </c>
      <c r="C1268" s="353"/>
      <c r="D1268" s="353"/>
      <c r="E1268" s="285" t="s">
        <v>3</v>
      </c>
      <c r="F1268" s="285" t="s">
        <v>4</v>
      </c>
      <c r="G1268" s="285" t="s">
        <v>5</v>
      </c>
      <c r="H1268" s="285" t="s">
        <v>6</v>
      </c>
      <c r="I1268" s="285" t="s">
        <v>7</v>
      </c>
      <c r="J1268" s="285" t="s">
        <v>8</v>
      </c>
      <c r="K1268" s="285" t="s">
        <v>9</v>
      </c>
      <c r="L1268" s="285" t="s">
        <v>10</v>
      </c>
      <c r="M1268" s="73" t="s">
        <v>11</v>
      </c>
      <c r="N1268" s="138"/>
    </row>
    <row r="1269" spans="1:14" ht="12" customHeight="1" x14ac:dyDescent="0.2">
      <c r="A1269" s="495" t="s">
        <v>317</v>
      </c>
      <c r="B1269" s="496"/>
      <c r="C1269" s="370"/>
      <c r="D1269" s="370"/>
      <c r="E1269" s="292"/>
      <c r="F1269" s="292"/>
      <c r="G1269" s="292"/>
      <c r="H1269" s="292"/>
      <c r="I1269" s="292"/>
      <c r="J1269" s="292"/>
      <c r="K1269" s="292"/>
      <c r="L1269" s="292"/>
      <c r="M1269" s="73"/>
      <c r="N1269" s="138"/>
    </row>
    <row r="1270" spans="1:14" x14ac:dyDescent="0.2">
      <c r="A1270" s="495" t="s">
        <v>14</v>
      </c>
      <c r="B1270" s="496"/>
      <c r="C1270" s="370"/>
      <c r="D1270" s="370"/>
      <c r="E1270" s="292"/>
      <c r="F1270" s="292"/>
      <c r="G1270" s="292"/>
      <c r="H1270" s="292"/>
      <c r="I1270" s="292"/>
      <c r="J1270" s="292"/>
      <c r="K1270" s="292"/>
      <c r="L1270" s="292"/>
      <c r="M1270" s="73"/>
      <c r="N1270" s="138"/>
    </row>
    <row r="1271" spans="1:14" ht="22.5" x14ac:dyDescent="0.2">
      <c r="A1271" s="93" t="s">
        <v>301</v>
      </c>
      <c r="B1271" s="480" t="s">
        <v>362</v>
      </c>
      <c r="C1271" s="358"/>
      <c r="D1271" s="358"/>
      <c r="E1271" s="93" t="s">
        <v>364</v>
      </c>
      <c r="F1271" s="93">
        <v>48.1</v>
      </c>
      <c r="G1271" s="93"/>
      <c r="H1271" s="93"/>
      <c r="I1271" s="93">
        <v>2.82</v>
      </c>
      <c r="J1271" s="93">
        <v>3.2</v>
      </c>
      <c r="K1271" s="93">
        <v>4.7300000000000004</v>
      </c>
      <c r="L1271" s="93">
        <v>58</v>
      </c>
      <c r="M1271" s="73">
        <v>51.71</v>
      </c>
      <c r="N1271" s="138">
        <f t="shared" si="97"/>
        <v>2.4872510000000001</v>
      </c>
    </row>
    <row r="1272" spans="1:14" x14ac:dyDescent="0.2">
      <c r="A1272" s="93"/>
      <c r="B1272" s="481"/>
      <c r="C1272" s="359"/>
      <c r="D1272" s="359"/>
      <c r="E1272" s="93" t="s">
        <v>363</v>
      </c>
      <c r="F1272" s="93">
        <v>48.1</v>
      </c>
      <c r="G1272" s="93"/>
      <c r="H1272" s="93"/>
      <c r="I1272" s="93">
        <v>4.12</v>
      </c>
      <c r="J1272" s="93">
        <v>0.44</v>
      </c>
      <c r="K1272" s="93">
        <v>27.64</v>
      </c>
      <c r="L1272" s="93">
        <v>133.6</v>
      </c>
      <c r="M1272" s="73">
        <v>31.32</v>
      </c>
      <c r="N1272" s="138">
        <f t="shared" si="97"/>
        <v>1.5064919999999999</v>
      </c>
    </row>
    <row r="1273" spans="1:14" x14ac:dyDescent="0.2">
      <c r="A1273" s="93"/>
      <c r="B1273" s="291"/>
      <c r="C1273" s="357">
        <v>80</v>
      </c>
      <c r="D1273" s="357">
        <v>120</v>
      </c>
      <c r="E1273" s="93" t="s">
        <v>91</v>
      </c>
      <c r="F1273" s="93">
        <v>2.4</v>
      </c>
      <c r="G1273" s="132"/>
      <c r="H1273" s="93"/>
      <c r="I1273" s="93">
        <v>0.63</v>
      </c>
      <c r="J1273" s="93">
        <v>0.56999999999999995</v>
      </c>
      <c r="K1273" s="93">
        <v>0.03</v>
      </c>
      <c r="L1273" s="93">
        <v>6.83</v>
      </c>
      <c r="M1273" s="73">
        <v>220.75</v>
      </c>
      <c r="N1273" s="138">
        <f t="shared" si="97"/>
        <v>0.52979999999999994</v>
      </c>
    </row>
    <row r="1274" spans="1:14" ht="12" customHeight="1" x14ac:dyDescent="0.2">
      <c r="A1274" s="93"/>
      <c r="B1274" s="291"/>
      <c r="C1274" s="357"/>
      <c r="D1274" s="357"/>
      <c r="E1274" s="93" t="s">
        <v>305</v>
      </c>
      <c r="F1274" s="103">
        <v>1.7</v>
      </c>
      <c r="G1274" s="93"/>
      <c r="H1274" s="93"/>
      <c r="I1274" s="93" t="s">
        <v>21</v>
      </c>
      <c r="J1274" s="93"/>
      <c r="K1274" s="93">
        <v>19.96</v>
      </c>
      <c r="L1274" s="93">
        <v>75.849999999999994</v>
      </c>
      <c r="M1274" s="73">
        <v>52.87</v>
      </c>
      <c r="N1274" s="138">
        <f t="shared" si="97"/>
        <v>8.9878999999999987E-2</v>
      </c>
    </row>
    <row r="1275" spans="1:14" x14ac:dyDescent="0.2">
      <c r="A1275" s="93"/>
      <c r="B1275" s="291"/>
      <c r="C1275" s="357"/>
      <c r="D1275" s="357"/>
      <c r="E1275" s="93" t="s">
        <v>127</v>
      </c>
      <c r="F1275" s="103">
        <v>1.4</v>
      </c>
      <c r="G1275" s="93"/>
      <c r="H1275" s="93"/>
      <c r="I1275" s="93"/>
      <c r="J1275" s="93"/>
      <c r="K1275" s="93"/>
      <c r="L1275" s="93"/>
      <c r="M1275" s="73"/>
      <c r="N1275" s="138">
        <f t="shared" si="97"/>
        <v>0</v>
      </c>
    </row>
    <row r="1276" spans="1:14" x14ac:dyDescent="0.2">
      <c r="A1276" s="93"/>
      <c r="B1276" s="291"/>
      <c r="C1276" s="357"/>
      <c r="D1276" s="357"/>
      <c r="E1276" s="93" t="s">
        <v>365</v>
      </c>
      <c r="F1276" s="103">
        <v>0.9</v>
      </c>
      <c r="G1276" s="93"/>
      <c r="H1276" s="93"/>
      <c r="I1276" s="93"/>
      <c r="J1276" s="93"/>
      <c r="K1276" s="93"/>
      <c r="L1276" s="93"/>
      <c r="M1276" s="73"/>
      <c r="N1276" s="138"/>
    </row>
    <row r="1277" spans="1:14" ht="12" customHeight="1" x14ac:dyDescent="0.2">
      <c r="A1277" s="93"/>
      <c r="B1277" s="291"/>
      <c r="C1277" s="357"/>
      <c r="D1277" s="357"/>
      <c r="E1277" s="93"/>
      <c r="F1277" s="93"/>
      <c r="G1277" s="93"/>
      <c r="H1277" s="93">
        <v>100</v>
      </c>
      <c r="I1277" s="292">
        <f>SUM(I1271:I1274)</f>
        <v>7.5699999999999994</v>
      </c>
      <c r="J1277" s="292">
        <f>SUM(J1271:J1274)</f>
        <v>4.21</v>
      </c>
      <c r="K1277" s="292">
        <f>SUM(K1271:K1274)</f>
        <v>52.360000000000007</v>
      </c>
      <c r="L1277" s="292">
        <f>SUM(L1271:L1274)</f>
        <v>274.27999999999997</v>
      </c>
      <c r="M1277" s="292"/>
      <c r="N1277" s="139">
        <f>SUM(N1271:N1275)</f>
        <v>4.6134219999999999</v>
      </c>
    </row>
    <row r="1278" spans="1:14" ht="12" customHeight="1" x14ac:dyDescent="0.2">
      <c r="A1278" s="93" t="s">
        <v>98</v>
      </c>
      <c r="B1278" s="480" t="s">
        <v>306</v>
      </c>
      <c r="C1278" s="358"/>
      <c r="D1278" s="358"/>
      <c r="E1278" s="93" t="s">
        <v>307</v>
      </c>
      <c r="F1278" s="93">
        <v>1</v>
      </c>
      <c r="G1278" s="93"/>
      <c r="H1278" s="93"/>
      <c r="I1278" s="93"/>
      <c r="J1278" s="93"/>
      <c r="K1278" s="93"/>
      <c r="L1278" s="93"/>
      <c r="M1278" s="73">
        <v>613.21</v>
      </c>
      <c r="N1278" s="138">
        <f t="shared" si="97"/>
        <v>0.61321000000000003</v>
      </c>
    </row>
    <row r="1279" spans="1:14" x14ac:dyDescent="0.2">
      <c r="A1279" s="93"/>
      <c r="B1279" s="481"/>
      <c r="C1279" s="359">
        <v>200</v>
      </c>
      <c r="D1279" s="359">
        <v>200</v>
      </c>
      <c r="E1279" s="93" t="s">
        <v>143</v>
      </c>
      <c r="F1279" s="93">
        <v>100</v>
      </c>
      <c r="G1279" s="93"/>
      <c r="H1279" s="93"/>
      <c r="I1279" s="93">
        <v>2.82</v>
      </c>
      <c r="J1279" s="93">
        <v>3.2</v>
      </c>
      <c r="K1279" s="93">
        <v>4.7300000000000004</v>
      </c>
      <c r="L1279" s="93">
        <v>58</v>
      </c>
      <c r="M1279" s="73">
        <v>51.71</v>
      </c>
      <c r="N1279" s="138">
        <f t="shared" si="97"/>
        <v>5.1710000000000003</v>
      </c>
    </row>
    <row r="1280" spans="1:14" x14ac:dyDescent="0.2">
      <c r="A1280" s="93"/>
      <c r="B1280" s="291"/>
      <c r="C1280" s="357"/>
      <c r="D1280" s="357"/>
      <c r="E1280" s="93" t="s">
        <v>20</v>
      </c>
      <c r="F1280" s="93">
        <v>15</v>
      </c>
      <c r="G1280" s="93"/>
      <c r="H1280" s="93"/>
      <c r="I1280" s="93"/>
      <c r="J1280" s="93"/>
      <c r="K1280" s="93">
        <v>19.96</v>
      </c>
      <c r="L1280" s="93">
        <v>75.8</v>
      </c>
      <c r="M1280" s="73">
        <v>52.87</v>
      </c>
      <c r="N1280" s="138">
        <f t="shared" si="97"/>
        <v>0.79304999999999992</v>
      </c>
    </row>
    <row r="1281" spans="1:14" ht="12" customHeight="1" x14ac:dyDescent="0.2">
      <c r="A1281" s="93"/>
      <c r="B1281" s="291"/>
      <c r="C1281" s="357"/>
      <c r="D1281" s="357"/>
      <c r="E1281" s="93"/>
      <c r="F1281" s="93"/>
      <c r="G1281" s="93"/>
      <c r="H1281" s="93">
        <v>200</v>
      </c>
      <c r="I1281" s="292">
        <f>SUM(I1278:I1280)</f>
        <v>2.82</v>
      </c>
      <c r="J1281" s="292">
        <f t="shared" ref="J1281:L1281" si="99">SUM(J1278:J1280)</f>
        <v>3.2</v>
      </c>
      <c r="K1281" s="292">
        <f t="shared" si="99"/>
        <v>24.69</v>
      </c>
      <c r="L1281" s="292">
        <f t="shared" si="99"/>
        <v>133.80000000000001</v>
      </c>
      <c r="M1281" s="292"/>
      <c r="N1281" s="139">
        <f>SUM(N1278:N1280)</f>
        <v>6.5772599999999999</v>
      </c>
    </row>
    <row r="1282" spans="1:14" ht="22.5" x14ac:dyDescent="0.2">
      <c r="A1282" s="93" t="s">
        <v>15</v>
      </c>
      <c r="B1282" s="480" t="s">
        <v>308</v>
      </c>
      <c r="C1282" s="358"/>
      <c r="D1282" s="358"/>
      <c r="E1282" s="93" t="s">
        <v>17</v>
      </c>
      <c r="F1282" s="93">
        <v>33.299999999999997</v>
      </c>
      <c r="G1282" s="93"/>
      <c r="H1282" s="93"/>
      <c r="I1282" s="93">
        <v>2.4900000000000002</v>
      </c>
      <c r="J1282" s="93">
        <v>0.16</v>
      </c>
      <c r="K1282" s="93">
        <v>21.2</v>
      </c>
      <c r="L1282" s="93">
        <v>105.4</v>
      </c>
      <c r="M1282" s="73">
        <v>64.72</v>
      </c>
      <c r="N1282" s="138">
        <f t="shared" si="97"/>
        <v>2.155176</v>
      </c>
    </row>
    <row r="1283" spans="1:14" x14ac:dyDescent="0.2">
      <c r="A1283" s="93"/>
      <c r="B1283" s="481"/>
      <c r="C1283" s="443" t="s">
        <v>410</v>
      </c>
      <c r="D1283" s="443" t="s">
        <v>395</v>
      </c>
      <c r="E1283" s="93" t="s">
        <v>143</v>
      </c>
      <c r="F1283" s="93">
        <v>73.8</v>
      </c>
      <c r="G1283" s="93"/>
      <c r="H1283" s="93"/>
      <c r="I1283" s="93">
        <v>2.06</v>
      </c>
      <c r="J1283" s="93">
        <v>7.82</v>
      </c>
      <c r="K1283" s="93">
        <v>3.49</v>
      </c>
      <c r="L1283" s="93">
        <v>38.380000000000003</v>
      </c>
      <c r="M1283" s="73">
        <v>51.71</v>
      </c>
      <c r="N1283" s="138">
        <f t="shared" si="97"/>
        <v>3.816198</v>
      </c>
    </row>
    <row r="1284" spans="1:14" ht="12" customHeight="1" x14ac:dyDescent="0.2">
      <c r="A1284" s="93"/>
      <c r="B1284" s="291"/>
      <c r="C1284" s="357"/>
      <c r="D1284" s="357"/>
      <c r="E1284" s="93" t="s">
        <v>20</v>
      </c>
      <c r="F1284" s="93">
        <v>7.5</v>
      </c>
      <c r="G1284" s="93"/>
      <c r="H1284" s="93"/>
      <c r="I1284" s="93" t="s">
        <v>21</v>
      </c>
      <c r="J1284" s="93" t="s">
        <v>21</v>
      </c>
      <c r="K1284" s="93">
        <v>7.48</v>
      </c>
      <c r="L1284" s="93">
        <v>28.42</v>
      </c>
      <c r="M1284" s="73">
        <v>52.87</v>
      </c>
      <c r="N1284" s="138">
        <f t="shared" si="97"/>
        <v>0.39652499999999996</v>
      </c>
    </row>
    <row r="1285" spans="1:14" ht="12" customHeight="1" x14ac:dyDescent="0.2">
      <c r="A1285" s="93"/>
      <c r="B1285" s="291"/>
      <c r="C1285" s="357"/>
      <c r="D1285" s="357"/>
      <c r="E1285" s="93" t="s">
        <v>22</v>
      </c>
      <c r="F1285" s="93">
        <v>0.06</v>
      </c>
      <c r="G1285" s="93"/>
      <c r="H1285" s="93"/>
      <c r="I1285" s="93" t="s">
        <v>21</v>
      </c>
      <c r="J1285" s="93" t="s">
        <v>21</v>
      </c>
      <c r="K1285" s="93" t="s">
        <v>21</v>
      </c>
      <c r="L1285" s="93" t="s">
        <v>21</v>
      </c>
      <c r="M1285" s="73"/>
      <c r="N1285" s="138">
        <f t="shared" si="97"/>
        <v>0</v>
      </c>
    </row>
    <row r="1286" spans="1:14" ht="22.5" x14ac:dyDescent="0.2">
      <c r="A1286" s="93"/>
      <c r="B1286" s="291"/>
      <c r="C1286" s="357"/>
      <c r="D1286" s="357"/>
      <c r="E1286" s="93" t="s">
        <v>23</v>
      </c>
      <c r="F1286" s="93">
        <v>5</v>
      </c>
      <c r="G1286" s="93"/>
      <c r="H1286" s="93"/>
      <c r="I1286" s="93">
        <v>0.04</v>
      </c>
      <c r="J1286" s="93">
        <v>3.63</v>
      </c>
      <c r="K1286" s="93">
        <v>13.2</v>
      </c>
      <c r="L1286" s="93">
        <v>28.43</v>
      </c>
      <c r="M1286" s="73">
        <v>504.7</v>
      </c>
      <c r="N1286" s="138">
        <f t="shared" si="97"/>
        <v>2.5234999999999999</v>
      </c>
    </row>
    <row r="1287" spans="1:14" ht="12" customHeight="1" x14ac:dyDescent="0.2">
      <c r="A1287" s="93"/>
      <c r="B1287" s="291"/>
      <c r="C1287" s="357"/>
      <c r="D1287" s="357"/>
      <c r="E1287" s="93"/>
      <c r="F1287" s="93"/>
      <c r="G1287" s="93"/>
      <c r="H1287" s="93" t="s">
        <v>24</v>
      </c>
      <c r="I1287" s="292">
        <f>SUM(I1282:I1286)</f>
        <v>4.5900000000000007</v>
      </c>
      <c r="J1287" s="292">
        <f t="shared" ref="J1287:L1287" si="100">SUM(J1282:J1286)</f>
        <v>11.61</v>
      </c>
      <c r="K1287" s="292">
        <f t="shared" si="100"/>
        <v>45.370000000000005</v>
      </c>
      <c r="L1287" s="292">
        <f t="shared" si="100"/>
        <v>200.63</v>
      </c>
      <c r="M1287" s="292"/>
      <c r="N1287" s="139">
        <f>SUM(N1282:N1286)</f>
        <v>8.8913989999999998</v>
      </c>
    </row>
    <row r="1288" spans="1:14" x14ac:dyDescent="0.2">
      <c r="A1288" s="298"/>
      <c r="B1288" s="484" t="s">
        <v>30</v>
      </c>
      <c r="C1288" s="362">
        <v>70</v>
      </c>
      <c r="D1288" s="362">
        <v>90</v>
      </c>
      <c r="E1288" s="298" t="s">
        <v>31</v>
      </c>
      <c r="F1288" s="298">
        <v>80</v>
      </c>
      <c r="G1288" s="298">
        <v>80</v>
      </c>
      <c r="H1288" s="297"/>
      <c r="I1288" s="298">
        <v>6.96</v>
      </c>
      <c r="J1288" s="298">
        <v>1.2</v>
      </c>
      <c r="K1288" s="298">
        <v>32.96</v>
      </c>
      <c r="L1288" s="298">
        <v>181</v>
      </c>
      <c r="M1288" s="73">
        <v>55.61</v>
      </c>
      <c r="N1288" s="138">
        <f t="shared" si="97"/>
        <v>4.4488000000000003</v>
      </c>
    </row>
    <row r="1289" spans="1:14" x14ac:dyDescent="0.2">
      <c r="A1289" s="298"/>
      <c r="B1289" s="485"/>
      <c r="C1289" s="363">
        <v>10</v>
      </c>
      <c r="D1289" s="363">
        <v>10</v>
      </c>
      <c r="E1289" s="298" t="s">
        <v>32</v>
      </c>
      <c r="F1289" s="298">
        <v>10</v>
      </c>
      <c r="G1289" s="298"/>
      <c r="H1289" s="297"/>
      <c r="I1289" s="298">
        <v>2.68</v>
      </c>
      <c r="J1289" s="298">
        <v>2.57</v>
      </c>
      <c r="K1289" s="298" t="s">
        <v>21</v>
      </c>
      <c r="L1289" s="298">
        <v>33.79</v>
      </c>
      <c r="M1289" s="73">
        <v>523.4</v>
      </c>
      <c r="N1289" s="138">
        <f t="shared" si="97"/>
        <v>5.234</v>
      </c>
    </row>
    <row r="1290" spans="1:14" x14ac:dyDescent="0.2">
      <c r="A1290" s="298"/>
      <c r="B1290" s="283"/>
      <c r="C1290" s="352">
        <v>10</v>
      </c>
      <c r="D1290" s="352">
        <v>10</v>
      </c>
      <c r="E1290" s="298" t="s">
        <v>33</v>
      </c>
      <c r="F1290" s="298">
        <v>10</v>
      </c>
      <c r="G1290" s="298"/>
      <c r="H1290" s="297"/>
      <c r="I1290" s="298">
        <v>0.08</v>
      </c>
      <c r="J1290" s="298">
        <v>7.25</v>
      </c>
      <c r="K1290" s="298">
        <v>0.26</v>
      </c>
      <c r="L1290" s="298">
        <v>66.099999999999994</v>
      </c>
      <c r="M1290" s="73">
        <v>504.7</v>
      </c>
      <c r="N1290" s="138">
        <f t="shared" si="97"/>
        <v>5.0469999999999997</v>
      </c>
    </row>
    <row r="1291" spans="1:14" ht="22.5" x14ac:dyDescent="0.2">
      <c r="A1291" s="298"/>
      <c r="B1291" s="283"/>
      <c r="C1291" s="352"/>
      <c r="D1291" s="352"/>
      <c r="E1291" s="298"/>
      <c r="F1291" s="298"/>
      <c r="G1291" s="298"/>
      <c r="H1291" s="297" t="s">
        <v>35</v>
      </c>
      <c r="I1291" s="78">
        <f>SUM(I1288:I1290)</f>
        <v>9.7200000000000006</v>
      </c>
      <c r="J1291" s="78">
        <f t="shared" ref="J1291:L1291" si="101">SUM(J1288:J1290)</f>
        <v>11.02</v>
      </c>
      <c r="K1291" s="78">
        <f t="shared" si="101"/>
        <v>33.22</v>
      </c>
      <c r="L1291" s="78">
        <f t="shared" si="101"/>
        <v>280.89</v>
      </c>
      <c r="M1291" s="78"/>
      <c r="N1291" s="139">
        <f>SUM(N1288:N1290)</f>
        <v>14.729800000000001</v>
      </c>
    </row>
    <row r="1292" spans="1:14" x14ac:dyDescent="0.2">
      <c r="A1292" s="93"/>
      <c r="B1292" s="291" t="s">
        <v>144</v>
      </c>
      <c r="C1292" s="357">
        <v>120</v>
      </c>
      <c r="D1292" s="357">
        <v>120</v>
      </c>
      <c r="E1292" s="93" t="s">
        <v>145</v>
      </c>
      <c r="F1292" s="93">
        <v>120</v>
      </c>
      <c r="G1292" s="93">
        <v>120</v>
      </c>
      <c r="H1292" s="93">
        <v>120</v>
      </c>
      <c r="I1292" s="93">
        <v>1.8</v>
      </c>
      <c r="J1292" s="93">
        <v>8.4000000000000005E-2</v>
      </c>
      <c r="K1292" s="93">
        <v>17.2</v>
      </c>
      <c r="L1292" s="93">
        <v>74.8</v>
      </c>
      <c r="M1292" s="73">
        <v>68.900000000000006</v>
      </c>
      <c r="N1292" s="139">
        <f t="shared" si="97"/>
        <v>8.2680000000000007</v>
      </c>
    </row>
    <row r="1293" spans="1:14" ht="12" customHeight="1" x14ac:dyDescent="0.2">
      <c r="A1293" s="298" t="s">
        <v>38</v>
      </c>
      <c r="B1293" s="452" t="s">
        <v>430</v>
      </c>
      <c r="C1293" s="352">
        <v>200</v>
      </c>
      <c r="D1293" s="352">
        <v>100</v>
      </c>
      <c r="E1293" s="461" t="s">
        <v>430</v>
      </c>
      <c r="F1293" s="298">
        <v>200</v>
      </c>
      <c r="G1293" s="298">
        <v>200</v>
      </c>
      <c r="H1293" s="297">
        <v>200</v>
      </c>
      <c r="I1293" s="298"/>
      <c r="J1293" s="298"/>
      <c r="K1293" s="298">
        <v>19</v>
      </c>
      <c r="L1293" s="298">
        <v>75</v>
      </c>
      <c r="M1293" s="73">
        <v>65.86</v>
      </c>
      <c r="N1293" s="139">
        <f t="shared" si="97"/>
        <v>13.172000000000001</v>
      </c>
    </row>
    <row r="1294" spans="1:14" x14ac:dyDescent="0.2">
      <c r="A1294" s="93"/>
      <c r="B1294" s="291"/>
      <c r="C1294" s="357"/>
      <c r="D1294" s="357"/>
      <c r="E1294" s="93"/>
      <c r="F1294" s="93"/>
      <c r="G1294" s="93"/>
      <c r="H1294" s="93"/>
      <c r="I1294" s="120">
        <f>SUM(I1292:I1293)</f>
        <v>1.8</v>
      </c>
      <c r="J1294" s="120">
        <f t="shared" ref="J1294:M1294" si="102">SUM(J1292:J1293)</f>
        <v>8.4000000000000005E-2</v>
      </c>
      <c r="K1294" s="120">
        <f t="shared" si="102"/>
        <v>36.200000000000003</v>
      </c>
      <c r="L1294" s="120">
        <f t="shared" si="102"/>
        <v>149.80000000000001</v>
      </c>
      <c r="M1294" s="120">
        <f t="shared" si="102"/>
        <v>134.76</v>
      </c>
      <c r="N1294" s="138"/>
    </row>
    <row r="1295" spans="1:14" x14ac:dyDescent="0.2">
      <c r="A1295" s="93"/>
      <c r="B1295" s="293" t="s">
        <v>39</v>
      </c>
      <c r="C1295" s="369"/>
      <c r="D1295" s="369"/>
      <c r="E1295" s="93"/>
      <c r="F1295" s="93"/>
      <c r="G1295" s="93"/>
      <c r="H1295" s="93"/>
      <c r="I1295" s="120">
        <f>I1294+I1291+I1287+I1281+I1277</f>
        <v>26.500000000000004</v>
      </c>
      <c r="J1295" s="120">
        <f t="shared" ref="J1295:L1295" si="103">J1294+J1291+J1287+J1281+J1277</f>
        <v>30.123999999999999</v>
      </c>
      <c r="K1295" s="120">
        <f t="shared" si="103"/>
        <v>191.84000000000003</v>
      </c>
      <c r="L1295" s="120">
        <f t="shared" si="103"/>
        <v>1039.3999999999999</v>
      </c>
      <c r="M1295" s="120"/>
      <c r="N1295" s="139">
        <f>N1293+N1292+N1291+N1287+N1281+N1277</f>
        <v>56.251881000000004</v>
      </c>
    </row>
    <row r="1296" spans="1:14" ht="12" customHeight="1" x14ac:dyDescent="0.2">
      <c r="A1296" s="292" t="s">
        <v>40</v>
      </c>
      <c r="B1296" s="291"/>
      <c r="C1296" s="357"/>
      <c r="D1296" s="357"/>
      <c r="E1296" s="93"/>
      <c r="F1296" s="93"/>
      <c r="G1296" s="93"/>
      <c r="H1296" s="93"/>
      <c r="I1296" s="93"/>
      <c r="J1296" s="93"/>
      <c r="K1296" s="93"/>
      <c r="L1296" s="110" t="s">
        <v>21</v>
      </c>
      <c r="M1296" s="73"/>
      <c r="N1296" s="138"/>
    </row>
    <row r="1297" spans="1:14" x14ac:dyDescent="0.2">
      <c r="A1297" s="494" t="s">
        <v>40</v>
      </c>
      <c r="B1297" s="495"/>
      <c r="C1297" s="456"/>
      <c r="D1297" s="456"/>
      <c r="E1297" s="93"/>
      <c r="F1297" s="93"/>
      <c r="G1297" s="93"/>
      <c r="H1297" s="93"/>
      <c r="I1297" s="123"/>
      <c r="J1297" s="123"/>
      <c r="K1297" s="123"/>
      <c r="L1297" s="123"/>
      <c r="M1297" s="73"/>
      <c r="N1297" s="139">
        <f t="shared" ref="N1297" si="104">F1297*M1297/1000</f>
        <v>0</v>
      </c>
    </row>
    <row r="1298" spans="1:14" x14ac:dyDescent="0.2">
      <c r="A1298" s="459" t="s">
        <v>103</v>
      </c>
      <c r="B1298" s="492" t="s">
        <v>104</v>
      </c>
      <c r="C1298" s="455"/>
      <c r="D1298" s="455"/>
      <c r="E1298" s="459" t="s">
        <v>105</v>
      </c>
      <c r="F1298" s="459">
        <v>22.7</v>
      </c>
      <c r="G1298" s="459">
        <v>20</v>
      </c>
      <c r="H1298" s="455"/>
      <c r="I1298" s="459">
        <v>0.11</v>
      </c>
      <c r="J1298" s="459">
        <v>0.09</v>
      </c>
      <c r="K1298" s="459">
        <v>2.44</v>
      </c>
      <c r="L1298" s="459">
        <v>10.81</v>
      </c>
      <c r="M1298" s="63">
        <v>83.14</v>
      </c>
      <c r="N1298" s="8">
        <v>2.2472999999999996</v>
      </c>
    </row>
    <row r="1299" spans="1:14" x14ac:dyDescent="0.2">
      <c r="A1299" s="459"/>
      <c r="B1299" s="492"/>
      <c r="C1299" s="455">
        <v>80</v>
      </c>
      <c r="D1299" s="455">
        <v>120</v>
      </c>
      <c r="E1299" s="459" t="s">
        <v>106</v>
      </c>
      <c r="F1299" s="459">
        <v>29.4</v>
      </c>
      <c r="G1299" s="459">
        <v>27.93</v>
      </c>
      <c r="H1299" s="455"/>
      <c r="I1299" s="459">
        <v>0.56000000000000005</v>
      </c>
      <c r="J1299" s="459">
        <v>0.03</v>
      </c>
      <c r="K1299" s="459">
        <v>1.22</v>
      </c>
      <c r="L1299" s="459">
        <v>6.42</v>
      </c>
      <c r="M1299" s="63">
        <v>154.72999999999999</v>
      </c>
      <c r="N1299" s="8">
        <v>5.88</v>
      </c>
    </row>
    <row r="1300" spans="1:14" x14ac:dyDescent="0.2">
      <c r="A1300" s="459"/>
      <c r="B1300" s="455"/>
      <c r="C1300" s="455"/>
      <c r="D1300" s="455"/>
      <c r="E1300" s="459" t="s">
        <v>107</v>
      </c>
      <c r="F1300" s="459">
        <v>30</v>
      </c>
      <c r="G1300" s="459">
        <v>27.93</v>
      </c>
      <c r="H1300" s="455"/>
      <c r="I1300" s="459">
        <v>0.2</v>
      </c>
      <c r="J1300" s="459">
        <v>0.03</v>
      </c>
      <c r="K1300" s="459">
        <v>0.76</v>
      </c>
      <c r="L1300" s="459">
        <v>3.09</v>
      </c>
      <c r="M1300" s="63">
        <v>130.35</v>
      </c>
      <c r="N1300" s="8">
        <v>2.7</v>
      </c>
    </row>
    <row r="1301" spans="1:14" ht="12" customHeight="1" x14ac:dyDescent="0.2">
      <c r="A1301" s="459"/>
      <c r="B1301" s="455"/>
      <c r="C1301" s="455"/>
      <c r="D1301" s="455"/>
      <c r="E1301" s="459" t="s">
        <v>43</v>
      </c>
      <c r="F1301" s="459">
        <v>18.8</v>
      </c>
      <c r="G1301" s="459">
        <v>15</v>
      </c>
      <c r="H1301" s="455"/>
      <c r="I1301" s="459">
        <v>0.24</v>
      </c>
      <c r="J1301" s="459">
        <v>0.15</v>
      </c>
      <c r="K1301" s="459">
        <v>1.7</v>
      </c>
      <c r="L1301" s="459">
        <v>5.1100000000000003</v>
      </c>
      <c r="M1301" s="63">
        <v>36.67</v>
      </c>
      <c r="N1301" s="8">
        <v>0.3196</v>
      </c>
    </row>
    <row r="1302" spans="1:14" ht="12" customHeight="1" x14ac:dyDescent="0.2">
      <c r="A1302" s="459"/>
      <c r="B1302" s="455"/>
      <c r="C1302" s="455"/>
      <c r="D1302" s="455"/>
      <c r="E1302" s="459" t="s">
        <v>51</v>
      </c>
      <c r="F1302" s="459">
        <v>20</v>
      </c>
      <c r="G1302" s="459">
        <v>20</v>
      </c>
      <c r="H1302" s="455"/>
      <c r="I1302" s="459" t="s">
        <v>21</v>
      </c>
      <c r="J1302" s="459">
        <v>19.98</v>
      </c>
      <c r="K1302" s="459" t="s">
        <v>21</v>
      </c>
      <c r="L1302" s="459">
        <v>179.8</v>
      </c>
      <c r="M1302" s="63">
        <v>118.3</v>
      </c>
      <c r="N1302" s="8">
        <v>1.48</v>
      </c>
    </row>
    <row r="1303" spans="1:14" ht="12" customHeight="1" x14ac:dyDescent="0.2">
      <c r="A1303" s="459"/>
      <c r="B1303" s="455"/>
      <c r="C1303" s="455"/>
      <c r="D1303" s="455"/>
      <c r="E1303" s="459" t="s">
        <v>108</v>
      </c>
      <c r="F1303" s="459">
        <v>9.5</v>
      </c>
      <c r="G1303" s="459">
        <v>4</v>
      </c>
      <c r="H1303" s="455"/>
      <c r="I1303" s="459">
        <v>0.08</v>
      </c>
      <c r="J1303" s="459" t="s">
        <v>21</v>
      </c>
      <c r="K1303" s="459">
        <v>0.28000000000000003</v>
      </c>
      <c r="L1303" s="459">
        <v>3.1</v>
      </c>
      <c r="M1303" s="63"/>
      <c r="N1303" s="8">
        <v>1.5674999999999999</v>
      </c>
    </row>
    <row r="1304" spans="1:14" x14ac:dyDescent="0.2">
      <c r="A1304" s="459"/>
      <c r="B1304" s="455"/>
      <c r="C1304" s="455"/>
      <c r="D1304" s="455"/>
      <c r="E1304" s="459" t="s">
        <v>20</v>
      </c>
      <c r="F1304" s="459">
        <v>1</v>
      </c>
      <c r="G1304" s="459">
        <v>1</v>
      </c>
      <c r="H1304" s="455"/>
      <c r="I1304" s="459" t="s">
        <v>21</v>
      </c>
      <c r="J1304" s="459" t="s">
        <v>21</v>
      </c>
      <c r="K1304" s="459">
        <v>0.99</v>
      </c>
      <c r="L1304" s="459">
        <v>3.79</v>
      </c>
      <c r="M1304" s="63">
        <v>52.87</v>
      </c>
      <c r="N1304" s="8">
        <v>5.3999999999999999E-2</v>
      </c>
    </row>
    <row r="1305" spans="1:14" ht="12" customHeight="1" x14ac:dyDescent="0.2">
      <c r="A1305" s="459"/>
      <c r="B1305" s="455"/>
      <c r="C1305" s="455"/>
      <c r="D1305" s="455"/>
      <c r="E1305" s="459"/>
      <c r="F1305" s="459"/>
      <c r="G1305" s="459"/>
      <c r="H1305" s="455">
        <v>100</v>
      </c>
      <c r="I1305" s="14">
        <v>1.1900000000000002</v>
      </c>
      <c r="J1305" s="14">
        <v>20.28</v>
      </c>
      <c r="K1305" s="14">
        <v>7.3900000000000006</v>
      </c>
      <c r="L1305" s="14">
        <v>212.12</v>
      </c>
      <c r="M1305" s="15"/>
      <c r="N1305" s="276">
        <f>SUM(N1298:N1304)</f>
        <v>14.248400000000002</v>
      </c>
    </row>
    <row r="1306" spans="1:14" x14ac:dyDescent="0.2">
      <c r="A1306" s="298" t="s">
        <v>169</v>
      </c>
      <c r="B1306" s="474" t="s">
        <v>170</v>
      </c>
      <c r="C1306" s="352"/>
      <c r="D1306" s="352"/>
      <c r="E1306" s="298" t="s">
        <v>49</v>
      </c>
      <c r="F1306" s="298">
        <v>62.5</v>
      </c>
      <c r="G1306" s="298">
        <v>50</v>
      </c>
      <c r="H1306" s="297"/>
      <c r="I1306" s="298">
        <v>0.15</v>
      </c>
      <c r="J1306" s="298">
        <v>0.05</v>
      </c>
      <c r="K1306" s="298">
        <v>2.85</v>
      </c>
      <c r="L1306" s="298">
        <v>13.5</v>
      </c>
      <c r="M1306" s="73">
        <v>18.46</v>
      </c>
      <c r="N1306" s="138">
        <f t="shared" si="97"/>
        <v>1.1537500000000001</v>
      </c>
    </row>
    <row r="1307" spans="1:14" x14ac:dyDescent="0.2">
      <c r="A1307" s="298"/>
      <c r="B1307" s="474"/>
      <c r="C1307" s="352"/>
      <c r="D1307" s="352"/>
      <c r="E1307" s="298" t="s">
        <v>43</v>
      </c>
      <c r="F1307" s="298">
        <v>12.5</v>
      </c>
      <c r="G1307" s="298">
        <v>10</v>
      </c>
      <c r="H1307" s="297"/>
      <c r="I1307" s="298">
        <v>0.12</v>
      </c>
      <c r="J1307" s="298">
        <v>0.05</v>
      </c>
      <c r="K1307" s="298">
        <v>6.3</v>
      </c>
      <c r="L1307" s="298">
        <v>3.4</v>
      </c>
      <c r="M1307" s="73">
        <v>36.67</v>
      </c>
      <c r="N1307" s="138">
        <f t="shared" si="97"/>
        <v>0.45837499999999998</v>
      </c>
    </row>
    <row r="1308" spans="1:14" ht="22.5" x14ac:dyDescent="0.2">
      <c r="A1308" s="298"/>
      <c r="B1308" s="283"/>
      <c r="C1308" s="449" t="s">
        <v>386</v>
      </c>
      <c r="D1308" s="449" t="s">
        <v>386</v>
      </c>
      <c r="E1308" s="298" t="s">
        <v>52</v>
      </c>
      <c r="F1308" s="298">
        <v>12</v>
      </c>
      <c r="G1308" s="298">
        <v>10</v>
      </c>
      <c r="H1308" s="297"/>
      <c r="I1308" s="298">
        <v>0.6</v>
      </c>
      <c r="J1308" s="298">
        <v>0.12</v>
      </c>
      <c r="K1308" s="298">
        <v>4.8899999999999997</v>
      </c>
      <c r="L1308" s="298">
        <v>24.6</v>
      </c>
      <c r="M1308" s="73">
        <v>27.74</v>
      </c>
      <c r="N1308" s="138">
        <f t="shared" si="97"/>
        <v>0.33288000000000001</v>
      </c>
    </row>
    <row r="1309" spans="1:14" x14ac:dyDescent="0.2">
      <c r="A1309" s="298"/>
      <c r="B1309" s="283"/>
      <c r="C1309" s="352"/>
      <c r="D1309" s="352"/>
      <c r="E1309" s="298" t="s">
        <v>50</v>
      </c>
      <c r="F1309" s="298">
        <v>40</v>
      </c>
      <c r="G1309" s="298">
        <v>30</v>
      </c>
      <c r="H1309" s="297"/>
      <c r="I1309" s="298">
        <v>0.8</v>
      </c>
      <c r="J1309" s="298">
        <v>0.11</v>
      </c>
      <c r="K1309" s="298">
        <v>0.37</v>
      </c>
      <c r="L1309" s="298">
        <v>23.04</v>
      </c>
      <c r="M1309" s="73">
        <v>30.16</v>
      </c>
      <c r="N1309" s="138">
        <f t="shared" si="97"/>
        <v>1.2064000000000001</v>
      </c>
    </row>
    <row r="1310" spans="1:14" x14ac:dyDescent="0.2">
      <c r="A1310" s="298"/>
      <c r="B1310" s="283"/>
      <c r="C1310" s="352"/>
      <c r="D1310" s="352"/>
      <c r="E1310" s="298" t="s">
        <v>171</v>
      </c>
      <c r="F1310" s="298">
        <v>3.2</v>
      </c>
      <c r="G1310" s="298">
        <v>2.5</v>
      </c>
      <c r="H1310" s="297"/>
      <c r="I1310" s="298">
        <v>3.4199999999999995</v>
      </c>
      <c r="J1310" s="298"/>
      <c r="K1310" s="298"/>
      <c r="L1310" s="298"/>
      <c r="M1310" s="73"/>
      <c r="N1310" s="138">
        <f t="shared" si="97"/>
        <v>0</v>
      </c>
    </row>
    <row r="1311" spans="1:14" ht="13.5" customHeight="1" x14ac:dyDescent="0.2">
      <c r="A1311" s="298"/>
      <c r="B1311" s="283"/>
      <c r="C1311" s="352"/>
      <c r="D1311" s="352"/>
      <c r="E1311" s="298" t="s">
        <v>172</v>
      </c>
      <c r="F1311" s="298">
        <v>5</v>
      </c>
      <c r="G1311" s="298">
        <v>5</v>
      </c>
      <c r="H1311" s="297"/>
      <c r="I1311" s="298"/>
      <c r="J1311" s="298"/>
      <c r="K1311" s="298"/>
      <c r="L1311" s="298"/>
      <c r="M1311" s="73"/>
      <c r="N1311" s="138">
        <f t="shared" ref="N1311:N1373" si="105">F1311*M1311/1000</f>
        <v>0</v>
      </c>
    </row>
    <row r="1312" spans="1:14" x14ac:dyDescent="0.2">
      <c r="A1312" s="298"/>
      <c r="B1312" s="283"/>
      <c r="C1312" s="352"/>
      <c r="D1312" s="352"/>
      <c r="E1312" s="298" t="s">
        <v>51</v>
      </c>
      <c r="F1312" s="298">
        <v>5</v>
      </c>
      <c r="G1312" s="298">
        <v>5</v>
      </c>
      <c r="H1312" s="297"/>
      <c r="I1312" s="298"/>
      <c r="J1312" s="298">
        <v>4.99</v>
      </c>
      <c r="K1312" s="298"/>
      <c r="L1312" s="298">
        <v>44.95</v>
      </c>
      <c r="M1312" s="73">
        <v>118.3</v>
      </c>
      <c r="N1312" s="138">
        <f t="shared" si="105"/>
        <v>0.59150000000000003</v>
      </c>
    </row>
    <row r="1313" spans="1:14" x14ac:dyDescent="0.2">
      <c r="A1313" s="298"/>
      <c r="B1313" s="283"/>
      <c r="C1313" s="352"/>
      <c r="D1313" s="352"/>
      <c r="E1313" s="298" t="s">
        <v>22</v>
      </c>
      <c r="F1313" s="298">
        <v>1</v>
      </c>
      <c r="G1313" s="298"/>
      <c r="H1313" s="297"/>
      <c r="I1313" s="298">
        <v>0.8</v>
      </c>
      <c r="J1313" s="298">
        <v>0.2</v>
      </c>
      <c r="K1313" s="298"/>
      <c r="L1313" s="298">
        <v>6</v>
      </c>
      <c r="M1313" s="73"/>
      <c r="N1313" s="138">
        <f t="shared" si="105"/>
        <v>0</v>
      </c>
    </row>
    <row r="1314" spans="1:14" x14ac:dyDescent="0.2">
      <c r="A1314" s="298"/>
      <c r="B1314" s="283"/>
      <c r="C1314" s="352"/>
      <c r="D1314" s="352"/>
      <c r="E1314" s="298" t="s">
        <v>173</v>
      </c>
      <c r="F1314" s="298">
        <v>200</v>
      </c>
      <c r="G1314" s="298">
        <v>200</v>
      </c>
      <c r="H1314" s="297"/>
      <c r="I1314" s="298">
        <v>9.68</v>
      </c>
      <c r="J1314" s="298">
        <v>6.24</v>
      </c>
      <c r="K1314" s="298"/>
      <c r="L1314" s="298">
        <v>88.29</v>
      </c>
      <c r="M1314" s="73"/>
      <c r="N1314" s="138">
        <f t="shared" si="105"/>
        <v>0</v>
      </c>
    </row>
    <row r="1315" spans="1:14" x14ac:dyDescent="0.2">
      <c r="A1315" s="298"/>
      <c r="B1315" s="283"/>
      <c r="C1315" s="352"/>
      <c r="D1315" s="352"/>
      <c r="E1315" s="298" t="s">
        <v>153</v>
      </c>
      <c r="F1315" s="298">
        <v>54</v>
      </c>
      <c r="G1315" s="298">
        <v>40</v>
      </c>
      <c r="H1315" s="297"/>
      <c r="I1315" s="298">
        <v>10</v>
      </c>
      <c r="J1315" s="298">
        <v>6.48</v>
      </c>
      <c r="K1315" s="298" t="s">
        <v>21</v>
      </c>
      <c r="L1315" s="298">
        <v>88.29</v>
      </c>
      <c r="M1315" s="73">
        <v>323.91000000000003</v>
      </c>
      <c r="N1315" s="138">
        <f t="shared" si="105"/>
        <v>17.491140000000001</v>
      </c>
    </row>
    <row r="1316" spans="1:14" x14ac:dyDescent="0.2">
      <c r="A1316" s="298"/>
      <c r="B1316" s="283"/>
      <c r="C1316" s="352"/>
      <c r="D1316" s="352"/>
      <c r="E1316" s="298" t="s">
        <v>56</v>
      </c>
      <c r="F1316" s="298">
        <v>10</v>
      </c>
      <c r="G1316" s="298">
        <v>10</v>
      </c>
      <c r="H1316" s="297">
        <v>10</v>
      </c>
      <c r="I1316" s="298">
        <v>0.28000000000000003</v>
      </c>
      <c r="J1316" s="298">
        <v>2</v>
      </c>
      <c r="K1316" s="298">
        <v>0.32</v>
      </c>
      <c r="L1316" s="298">
        <v>20.64</v>
      </c>
      <c r="M1316" s="73">
        <v>171.79</v>
      </c>
      <c r="N1316" s="138">
        <f t="shared" si="105"/>
        <v>1.7178999999999998</v>
      </c>
    </row>
    <row r="1317" spans="1:14" ht="22.5" x14ac:dyDescent="0.2">
      <c r="A1317" s="298"/>
      <c r="B1317" s="283"/>
      <c r="C1317" s="352"/>
      <c r="D1317" s="352"/>
      <c r="E1317" s="298"/>
      <c r="F1317" s="298"/>
      <c r="G1317" s="298"/>
      <c r="H1317" s="297" t="s">
        <v>57</v>
      </c>
      <c r="I1317" s="78">
        <f>SUM(I1306:I1316)</f>
        <v>25.85</v>
      </c>
      <c r="J1317" s="78">
        <f t="shared" ref="J1317:L1317" si="106">SUM(J1306:J1316)</f>
        <v>20.240000000000002</v>
      </c>
      <c r="K1317" s="78">
        <f t="shared" si="106"/>
        <v>14.729999999999999</v>
      </c>
      <c r="L1317" s="78">
        <f t="shared" si="106"/>
        <v>312.70999999999998</v>
      </c>
      <c r="M1317" s="78"/>
      <c r="N1317" s="139">
        <f>SUM(N1306:N1316)</f>
        <v>22.951945000000002</v>
      </c>
    </row>
    <row r="1318" spans="1:14" ht="22.5" x14ac:dyDescent="0.2">
      <c r="A1318" s="93" t="s">
        <v>311</v>
      </c>
      <c r="B1318" s="290" t="s">
        <v>312</v>
      </c>
      <c r="C1318" s="358"/>
      <c r="D1318" s="358"/>
      <c r="E1318" s="93" t="s">
        <v>313</v>
      </c>
      <c r="F1318" s="93">
        <v>129</v>
      </c>
      <c r="G1318" s="93">
        <v>75</v>
      </c>
      <c r="H1318" s="93"/>
      <c r="I1318" s="93">
        <v>27.4</v>
      </c>
      <c r="J1318" s="93">
        <v>5.24</v>
      </c>
      <c r="K1318" s="93" t="s">
        <v>21</v>
      </c>
      <c r="L1318" s="93">
        <v>110</v>
      </c>
      <c r="M1318" s="73">
        <v>365.85</v>
      </c>
      <c r="N1318" s="138">
        <f t="shared" si="105"/>
        <v>47.194650000000003</v>
      </c>
    </row>
    <row r="1319" spans="1:14" x14ac:dyDescent="0.2">
      <c r="A1319" s="93"/>
      <c r="B1319" s="291"/>
      <c r="C1319" s="357"/>
      <c r="D1319" s="357"/>
      <c r="E1319" s="93" t="s">
        <v>22</v>
      </c>
      <c r="F1319" s="93">
        <v>2</v>
      </c>
      <c r="G1319" s="93">
        <v>2</v>
      </c>
      <c r="H1319" s="93"/>
      <c r="I1319" s="93" t="s">
        <v>21</v>
      </c>
      <c r="J1319" s="93" t="s">
        <v>21</v>
      </c>
      <c r="K1319" s="93" t="s">
        <v>21</v>
      </c>
      <c r="L1319" s="93">
        <v>47.68</v>
      </c>
      <c r="M1319" s="73"/>
      <c r="N1319" s="138">
        <f t="shared" si="105"/>
        <v>0</v>
      </c>
    </row>
    <row r="1320" spans="1:14" ht="12.75" customHeight="1" x14ac:dyDescent="0.2">
      <c r="A1320" s="93"/>
      <c r="B1320" s="291"/>
      <c r="C1320" s="439" t="s">
        <v>314</v>
      </c>
      <c r="D1320" s="357"/>
      <c r="E1320" s="93" t="s">
        <v>51</v>
      </c>
      <c r="F1320" s="93">
        <v>6</v>
      </c>
      <c r="G1320" s="93">
        <v>6</v>
      </c>
      <c r="H1320" s="93"/>
      <c r="I1320" s="93" t="s">
        <v>21</v>
      </c>
      <c r="J1320" s="93">
        <v>5.99</v>
      </c>
      <c r="K1320" s="93" t="s">
        <v>21</v>
      </c>
      <c r="L1320" s="93">
        <v>53.94</v>
      </c>
      <c r="M1320" s="73">
        <v>118.3</v>
      </c>
      <c r="N1320" s="138">
        <f t="shared" si="105"/>
        <v>0.70979999999999999</v>
      </c>
    </row>
    <row r="1321" spans="1:14" x14ac:dyDescent="0.2">
      <c r="A1321" s="93"/>
      <c r="B1321" s="291"/>
      <c r="C1321" s="357"/>
      <c r="D1321" s="357"/>
      <c r="E1321" s="93" t="s">
        <v>76</v>
      </c>
      <c r="F1321" s="93">
        <v>6</v>
      </c>
      <c r="G1321" s="93">
        <v>6</v>
      </c>
      <c r="H1321" s="93"/>
      <c r="I1321" s="93">
        <v>0.62</v>
      </c>
      <c r="J1321" s="93">
        <v>0.06</v>
      </c>
      <c r="K1321" s="93">
        <v>4.1360000000000001</v>
      </c>
      <c r="L1321" s="93">
        <v>20.04</v>
      </c>
      <c r="M1321" s="73">
        <v>31.32</v>
      </c>
      <c r="N1321" s="138">
        <f t="shared" si="105"/>
        <v>0.18792</v>
      </c>
    </row>
    <row r="1322" spans="1:14" x14ac:dyDescent="0.2">
      <c r="A1322" s="93"/>
      <c r="B1322" s="291"/>
      <c r="C1322" s="357"/>
      <c r="D1322" s="357"/>
      <c r="E1322" s="93" t="s">
        <v>280</v>
      </c>
      <c r="F1322" s="93"/>
      <c r="G1322" s="93">
        <v>4.0000000000000001E-3</v>
      </c>
      <c r="H1322" s="93"/>
      <c r="I1322" s="93" t="s">
        <v>21</v>
      </c>
      <c r="J1322" s="93" t="s">
        <v>21</v>
      </c>
      <c r="K1322" s="93" t="s">
        <v>21</v>
      </c>
      <c r="L1322" s="292"/>
      <c r="M1322" s="73"/>
      <c r="N1322" s="138"/>
    </row>
    <row r="1323" spans="1:14" x14ac:dyDescent="0.2">
      <c r="A1323" s="93"/>
      <c r="B1323" s="291"/>
      <c r="C1323" s="357"/>
      <c r="D1323" s="357"/>
      <c r="E1323" s="93"/>
      <c r="F1323" s="93"/>
      <c r="G1323" s="93"/>
      <c r="H1323" s="93" t="s">
        <v>314</v>
      </c>
      <c r="I1323" s="292">
        <f>SUM(I1318:I1322)</f>
        <v>28.02</v>
      </c>
      <c r="J1323" s="292">
        <f t="shared" ref="J1323:L1323" si="107">SUM(J1318:J1322)</f>
        <v>11.290000000000001</v>
      </c>
      <c r="K1323" s="292">
        <f t="shared" si="107"/>
        <v>4.1360000000000001</v>
      </c>
      <c r="L1323" s="292">
        <f t="shared" si="107"/>
        <v>231.66</v>
      </c>
      <c r="M1323" s="292"/>
      <c r="N1323" s="139">
        <f>SUM(N1318:N1322)</f>
        <v>48.092370000000003</v>
      </c>
    </row>
    <row r="1324" spans="1:14" ht="12" customHeight="1" x14ac:dyDescent="0.2">
      <c r="A1324" s="93" t="s">
        <v>264</v>
      </c>
      <c r="B1324" s="480" t="s">
        <v>265</v>
      </c>
      <c r="C1324" s="358"/>
      <c r="D1324" s="358"/>
      <c r="E1324" s="93" t="s">
        <v>185</v>
      </c>
      <c r="F1324" s="93">
        <v>34</v>
      </c>
      <c r="G1324" s="93">
        <v>34</v>
      </c>
      <c r="H1324" s="93">
        <v>100</v>
      </c>
      <c r="I1324" s="93">
        <v>3.5</v>
      </c>
      <c r="J1324" s="93">
        <v>0.37</v>
      </c>
      <c r="K1324" s="93">
        <v>23.6</v>
      </c>
      <c r="L1324" s="93">
        <v>124.5</v>
      </c>
      <c r="M1324" s="73">
        <v>41.18</v>
      </c>
      <c r="N1324" s="138">
        <f t="shared" si="105"/>
        <v>1.4001199999999998</v>
      </c>
    </row>
    <row r="1325" spans="1:14" x14ac:dyDescent="0.2">
      <c r="A1325" s="93"/>
      <c r="B1325" s="481"/>
      <c r="C1325" s="359">
        <v>100</v>
      </c>
      <c r="D1325" s="359">
        <v>100</v>
      </c>
      <c r="E1325" s="93" t="s">
        <v>22</v>
      </c>
      <c r="F1325" s="93">
        <v>2</v>
      </c>
      <c r="G1325" s="93">
        <v>2</v>
      </c>
      <c r="H1325" s="93"/>
      <c r="I1325" s="93" t="s">
        <v>21</v>
      </c>
      <c r="J1325" s="93" t="s">
        <v>21</v>
      </c>
      <c r="K1325" s="93" t="s">
        <v>21</v>
      </c>
      <c r="L1325" s="93" t="s">
        <v>21</v>
      </c>
      <c r="M1325" s="73"/>
      <c r="N1325" s="138">
        <f t="shared" si="105"/>
        <v>0</v>
      </c>
    </row>
    <row r="1326" spans="1:14" ht="22.5" x14ac:dyDescent="0.2">
      <c r="A1326" s="93"/>
      <c r="B1326" s="291"/>
      <c r="C1326" s="357"/>
      <c r="D1326" s="357"/>
      <c r="E1326" s="93" t="s">
        <v>23</v>
      </c>
      <c r="F1326" s="93">
        <v>3.5</v>
      </c>
      <c r="G1326" s="93">
        <v>3.5</v>
      </c>
      <c r="H1326" s="93"/>
      <c r="I1326" s="93">
        <v>0.02</v>
      </c>
      <c r="J1326" s="93">
        <v>2.5</v>
      </c>
      <c r="K1326" s="93">
        <v>0.04</v>
      </c>
      <c r="L1326" s="93">
        <v>23.1</v>
      </c>
      <c r="M1326" s="73">
        <v>504.7</v>
      </c>
      <c r="N1326" s="138">
        <f t="shared" si="105"/>
        <v>1.7664500000000001</v>
      </c>
    </row>
    <row r="1327" spans="1:14" ht="12" customHeight="1" x14ac:dyDescent="0.2">
      <c r="A1327" s="93"/>
      <c r="B1327" s="291"/>
      <c r="C1327" s="357"/>
      <c r="D1327" s="357"/>
      <c r="E1327" s="93"/>
      <c r="F1327" s="93"/>
      <c r="G1327" s="93"/>
      <c r="H1327" s="93"/>
      <c r="I1327" s="292">
        <f>SUM(I1324:I1326)</f>
        <v>3.52</v>
      </c>
      <c r="J1327" s="292">
        <f t="shared" ref="J1327:L1327" si="108">SUM(J1324:J1326)</f>
        <v>2.87</v>
      </c>
      <c r="K1327" s="292">
        <f t="shared" si="108"/>
        <v>23.64</v>
      </c>
      <c r="L1327" s="292">
        <f t="shared" si="108"/>
        <v>147.6</v>
      </c>
      <c r="M1327" s="292"/>
      <c r="N1327" s="139">
        <f>SUM(N1324:N1326)</f>
        <v>3.1665700000000001</v>
      </c>
    </row>
    <row r="1328" spans="1:14" x14ac:dyDescent="0.2">
      <c r="A1328" s="298" t="s">
        <v>180</v>
      </c>
      <c r="B1328" s="484" t="s">
        <v>181</v>
      </c>
      <c r="C1328" s="362"/>
      <c r="D1328" s="362"/>
      <c r="E1328" s="298" t="s">
        <v>45</v>
      </c>
      <c r="F1328" s="298">
        <v>25</v>
      </c>
      <c r="G1328" s="298">
        <v>22</v>
      </c>
      <c r="H1328" s="297"/>
      <c r="I1328" s="298">
        <v>0.1</v>
      </c>
      <c r="J1328" s="298">
        <v>0.09</v>
      </c>
      <c r="K1328" s="298">
        <v>2.2000000000000002</v>
      </c>
      <c r="L1328" s="298">
        <v>9.9</v>
      </c>
      <c r="M1328" s="73">
        <v>83.14</v>
      </c>
      <c r="N1328" s="138">
        <f t="shared" si="105"/>
        <v>2.0785</v>
      </c>
    </row>
    <row r="1329" spans="1:14" x14ac:dyDescent="0.2">
      <c r="A1329" s="298"/>
      <c r="B1329" s="485"/>
      <c r="C1329" s="363">
        <v>200</v>
      </c>
      <c r="D1329" s="363">
        <v>200</v>
      </c>
      <c r="E1329" s="298" t="s">
        <v>20</v>
      </c>
      <c r="F1329" s="298">
        <v>20</v>
      </c>
      <c r="G1329" s="298">
        <v>20</v>
      </c>
      <c r="H1329" s="297"/>
      <c r="I1329" s="298"/>
      <c r="J1329" s="298"/>
      <c r="K1329" s="298">
        <v>19.96</v>
      </c>
      <c r="L1329" s="298">
        <v>75.8</v>
      </c>
      <c r="M1329" s="73">
        <v>52.87</v>
      </c>
      <c r="N1329" s="138">
        <f t="shared" si="105"/>
        <v>1.0573999999999999</v>
      </c>
    </row>
    <row r="1330" spans="1:14" ht="12" customHeight="1" x14ac:dyDescent="0.2">
      <c r="A1330" s="298"/>
      <c r="B1330" s="283"/>
      <c r="C1330" s="352"/>
      <c r="D1330" s="352"/>
      <c r="E1330" s="298"/>
      <c r="F1330" s="298"/>
      <c r="G1330" s="298"/>
      <c r="H1330" s="297">
        <v>200</v>
      </c>
      <c r="I1330" s="78">
        <v>0.1</v>
      </c>
      <c r="J1330" s="78">
        <v>0.09</v>
      </c>
      <c r="K1330" s="78">
        <v>22.16</v>
      </c>
      <c r="L1330" s="78">
        <v>85.7</v>
      </c>
      <c r="M1330" s="73"/>
      <c r="N1330" s="139">
        <f>SUM(N1328:N1329)</f>
        <v>3.1358999999999999</v>
      </c>
    </row>
    <row r="1331" spans="1:14" ht="12" customHeight="1" x14ac:dyDescent="0.2">
      <c r="A1331" s="93"/>
      <c r="B1331" s="283" t="s">
        <v>71</v>
      </c>
      <c r="C1331" s="449" t="s">
        <v>373</v>
      </c>
      <c r="D1331" s="449" t="s">
        <v>374</v>
      </c>
      <c r="E1331" s="84" t="s">
        <v>72</v>
      </c>
      <c r="F1331" s="84">
        <v>40</v>
      </c>
      <c r="G1331" s="84">
        <v>40</v>
      </c>
      <c r="H1331" s="85">
        <v>40</v>
      </c>
      <c r="I1331" s="298">
        <v>3.48</v>
      </c>
      <c r="J1331" s="298">
        <v>0.6</v>
      </c>
      <c r="K1331" s="298">
        <v>16</v>
      </c>
      <c r="L1331" s="298">
        <v>83.6</v>
      </c>
      <c r="M1331" s="73">
        <v>55.61</v>
      </c>
      <c r="N1331" s="138">
        <f t="shared" si="105"/>
        <v>2.2244000000000002</v>
      </c>
    </row>
    <row r="1332" spans="1:14" x14ac:dyDescent="0.2">
      <c r="A1332" s="93"/>
      <c r="B1332" s="283"/>
      <c r="C1332" s="352"/>
      <c r="D1332" s="352"/>
      <c r="E1332" s="298" t="s">
        <v>73</v>
      </c>
      <c r="F1332" s="298">
        <v>80</v>
      </c>
      <c r="G1332" s="298">
        <v>80</v>
      </c>
      <c r="H1332" s="297">
        <v>80</v>
      </c>
      <c r="I1332" s="298">
        <v>5.28</v>
      </c>
      <c r="J1332" s="298">
        <v>0.96</v>
      </c>
      <c r="K1332" s="298">
        <v>28.24</v>
      </c>
      <c r="L1332" s="298">
        <v>144.80000000000001</v>
      </c>
      <c r="M1332" s="73">
        <v>46.28</v>
      </c>
      <c r="N1332" s="138">
        <f t="shared" si="105"/>
        <v>3.7023999999999999</v>
      </c>
    </row>
    <row r="1333" spans="1:14" x14ac:dyDescent="0.2">
      <c r="A1333" s="93"/>
      <c r="B1333" s="283"/>
      <c r="C1333" s="352"/>
      <c r="D1333" s="352"/>
      <c r="E1333" s="298"/>
      <c r="F1333" s="298"/>
      <c r="G1333" s="298"/>
      <c r="H1333" s="297"/>
      <c r="I1333" s="78">
        <f>SUM(I1331:I1332)</f>
        <v>8.76</v>
      </c>
      <c r="J1333" s="78">
        <f t="shared" ref="J1333:L1333" si="109">SUM(J1331:J1332)</f>
        <v>1.56</v>
      </c>
      <c r="K1333" s="78">
        <f t="shared" si="109"/>
        <v>44.239999999999995</v>
      </c>
      <c r="L1333" s="78">
        <f t="shared" si="109"/>
        <v>228.4</v>
      </c>
      <c r="M1333" s="78"/>
      <c r="N1333" s="139">
        <f>SUM(N1331:N1332)</f>
        <v>5.9268000000000001</v>
      </c>
    </row>
    <row r="1334" spans="1:14" ht="12.75" customHeight="1" x14ac:dyDescent="0.2">
      <c r="A1334" s="117"/>
      <c r="B1334" s="121"/>
      <c r="C1334" s="121"/>
      <c r="D1334" s="121"/>
      <c r="E1334" s="117"/>
      <c r="F1334" s="117"/>
      <c r="G1334" s="117"/>
      <c r="H1334" s="93"/>
      <c r="I1334" s="142"/>
      <c r="J1334" s="142"/>
      <c r="K1334" s="142"/>
      <c r="L1334" s="142"/>
      <c r="M1334" s="142"/>
      <c r="N1334" s="138"/>
    </row>
    <row r="1335" spans="1:14" x14ac:dyDescent="0.2">
      <c r="A1335" s="93" t="s">
        <v>238</v>
      </c>
      <c r="B1335" s="479" t="s">
        <v>239</v>
      </c>
      <c r="C1335" s="357"/>
      <c r="D1335" s="357"/>
      <c r="E1335" s="93" t="s">
        <v>128</v>
      </c>
      <c r="F1335" s="93">
        <v>1.74</v>
      </c>
      <c r="G1335" s="93">
        <v>1.74</v>
      </c>
      <c r="H1335" s="93"/>
      <c r="I1335" s="93">
        <v>0.17</v>
      </c>
      <c r="J1335" s="93">
        <v>0.02</v>
      </c>
      <c r="K1335" s="93">
        <v>1.19</v>
      </c>
      <c r="L1335" s="93">
        <v>5.81</v>
      </c>
      <c r="M1335" s="73">
        <v>31.32</v>
      </c>
      <c r="N1335" s="138">
        <f t="shared" si="105"/>
        <v>5.4496799999999998E-2</v>
      </c>
    </row>
    <row r="1336" spans="1:14" x14ac:dyDescent="0.2">
      <c r="A1336" s="482" t="s">
        <v>240</v>
      </c>
      <c r="B1336" s="479"/>
      <c r="C1336" s="357"/>
      <c r="D1336" s="357"/>
      <c r="E1336" s="93" t="s">
        <v>64</v>
      </c>
      <c r="F1336" s="93">
        <v>37</v>
      </c>
      <c r="G1336" s="93">
        <v>37</v>
      </c>
      <c r="H1336" s="93"/>
      <c r="I1336" s="93">
        <v>3.81</v>
      </c>
      <c r="J1336" s="93">
        <v>0.4</v>
      </c>
      <c r="K1336" s="93">
        <v>25.48</v>
      </c>
      <c r="L1336" s="93">
        <v>123.6</v>
      </c>
      <c r="M1336" s="73">
        <v>31.32</v>
      </c>
      <c r="N1336" s="138">
        <f t="shared" si="105"/>
        <v>1.1588399999999999</v>
      </c>
    </row>
    <row r="1337" spans="1:14" x14ac:dyDescent="0.2">
      <c r="A1337" s="483"/>
      <c r="B1337" s="291"/>
      <c r="C1337" s="357">
        <v>75</v>
      </c>
      <c r="D1337" s="357">
        <v>75</v>
      </c>
      <c r="E1337" s="93" t="s">
        <v>20</v>
      </c>
      <c r="F1337" s="93">
        <v>20</v>
      </c>
      <c r="G1337" s="93">
        <v>20</v>
      </c>
      <c r="H1337" s="93"/>
      <c r="I1337" s="93" t="s">
        <v>21</v>
      </c>
      <c r="J1337" s="93" t="s">
        <v>21</v>
      </c>
      <c r="K1337" s="93">
        <v>1.96</v>
      </c>
      <c r="L1337" s="93">
        <v>7.8</v>
      </c>
      <c r="M1337" s="73">
        <v>52.87</v>
      </c>
      <c r="N1337" s="138">
        <f t="shared" si="105"/>
        <v>1.0573999999999999</v>
      </c>
    </row>
    <row r="1338" spans="1:14" ht="22.5" x14ac:dyDescent="0.2">
      <c r="A1338" s="93"/>
      <c r="B1338" s="291"/>
      <c r="C1338" s="357"/>
      <c r="D1338" s="357"/>
      <c r="E1338" s="93" t="s">
        <v>23</v>
      </c>
      <c r="F1338" s="93">
        <v>1.68</v>
      </c>
      <c r="G1338" s="93">
        <v>1.68</v>
      </c>
      <c r="H1338" s="93"/>
      <c r="I1338" s="93">
        <v>0.01</v>
      </c>
      <c r="J1338" s="93">
        <v>1.22</v>
      </c>
      <c r="K1338" s="93">
        <v>0.04</v>
      </c>
      <c r="L1338" s="93">
        <v>11.1</v>
      </c>
      <c r="M1338" s="73">
        <v>504.7</v>
      </c>
      <c r="N1338" s="138">
        <f t="shared" si="105"/>
        <v>0.84789599999999998</v>
      </c>
    </row>
    <row r="1339" spans="1:14" x14ac:dyDescent="0.2">
      <c r="A1339" s="93"/>
      <c r="B1339" s="291"/>
      <c r="C1339" s="357"/>
      <c r="D1339" s="357"/>
      <c r="E1339" s="93" t="s">
        <v>91</v>
      </c>
      <c r="F1339" s="93">
        <v>20</v>
      </c>
      <c r="G1339" s="93">
        <v>20</v>
      </c>
      <c r="H1339" s="93"/>
      <c r="I1339" s="93">
        <v>0.2</v>
      </c>
      <c r="J1339" s="93">
        <v>0.2</v>
      </c>
      <c r="K1339" s="93">
        <v>0.01</v>
      </c>
      <c r="L1339" s="93">
        <v>2.73</v>
      </c>
      <c r="M1339" s="73">
        <v>220.75</v>
      </c>
      <c r="N1339" s="138">
        <f t="shared" si="105"/>
        <v>4.415</v>
      </c>
    </row>
    <row r="1340" spans="1:14" x14ac:dyDescent="0.2">
      <c r="A1340" s="93"/>
      <c r="B1340" s="291"/>
      <c r="C1340" s="357"/>
      <c r="D1340" s="357"/>
      <c r="E1340" s="93" t="s">
        <v>22</v>
      </c>
      <c r="F1340" s="93">
        <v>5.0000000000000001E-3</v>
      </c>
      <c r="G1340" s="93">
        <v>5.0000000000000001E-3</v>
      </c>
      <c r="H1340" s="93"/>
      <c r="I1340" s="93" t="s">
        <v>21</v>
      </c>
      <c r="J1340" s="93" t="s">
        <v>21</v>
      </c>
      <c r="K1340" s="93" t="s">
        <v>21</v>
      </c>
      <c r="L1340" s="93" t="s">
        <v>21</v>
      </c>
      <c r="M1340" s="73"/>
      <c r="N1340" s="138">
        <f t="shared" si="105"/>
        <v>0</v>
      </c>
    </row>
    <row r="1341" spans="1:14" x14ac:dyDescent="0.2">
      <c r="A1341" s="93"/>
      <c r="B1341" s="291"/>
      <c r="C1341" s="357"/>
      <c r="D1341" s="357"/>
      <c r="E1341" s="93" t="s">
        <v>127</v>
      </c>
      <c r="F1341" s="93">
        <v>1.1000000000000001</v>
      </c>
      <c r="G1341" s="93">
        <v>1.1000000000000001</v>
      </c>
      <c r="H1341" s="93"/>
      <c r="I1341" s="93" t="s">
        <v>21</v>
      </c>
      <c r="J1341" s="93" t="s">
        <v>21</v>
      </c>
      <c r="K1341" s="93" t="s">
        <v>21</v>
      </c>
      <c r="L1341" s="93" t="s">
        <v>21</v>
      </c>
      <c r="M1341" s="73"/>
      <c r="N1341" s="138">
        <f t="shared" si="105"/>
        <v>0</v>
      </c>
    </row>
    <row r="1342" spans="1:14" x14ac:dyDescent="0.2">
      <c r="A1342" s="93"/>
      <c r="B1342" s="291"/>
      <c r="C1342" s="357"/>
      <c r="D1342" s="357"/>
      <c r="E1342" s="93" t="s">
        <v>241</v>
      </c>
      <c r="F1342" s="93">
        <v>25.2</v>
      </c>
      <c r="G1342" s="93">
        <v>25.2</v>
      </c>
      <c r="H1342" s="93"/>
      <c r="I1342" s="93">
        <v>4.21</v>
      </c>
      <c r="J1342" s="93">
        <v>2.27</v>
      </c>
      <c r="K1342" s="93">
        <v>0.5</v>
      </c>
      <c r="L1342" s="93">
        <v>40.07</v>
      </c>
      <c r="M1342" s="73">
        <v>321.70999999999998</v>
      </c>
      <c r="N1342" s="138">
        <f t="shared" si="105"/>
        <v>8.1070919999999997</v>
      </c>
    </row>
    <row r="1343" spans="1:14" x14ac:dyDescent="0.2">
      <c r="A1343" s="93"/>
      <c r="B1343" s="291"/>
      <c r="C1343" s="357"/>
      <c r="D1343" s="357"/>
      <c r="E1343" s="93" t="s">
        <v>91</v>
      </c>
      <c r="F1343" s="93">
        <v>2.4</v>
      </c>
      <c r="G1343" s="93">
        <v>2.4</v>
      </c>
      <c r="H1343" s="93"/>
      <c r="I1343" s="93">
        <v>0.43</v>
      </c>
      <c r="J1343" s="93">
        <v>0.39</v>
      </c>
      <c r="K1343" s="93">
        <v>0.02</v>
      </c>
      <c r="L1343" s="93">
        <v>5.3</v>
      </c>
      <c r="M1343" s="73">
        <v>220.75</v>
      </c>
      <c r="N1343" s="138">
        <f t="shared" si="105"/>
        <v>0.52979999999999994</v>
      </c>
    </row>
    <row r="1344" spans="1:14" x14ac:dyDescent="0.2">
      <c r="A1344" s="93"/>
      <c r="B1344" s="291"/>
      <c r="C1344" s="357"/>
      <c r="D1344" s="357"/>
      <c r="E1344" s="93" t="s">
        <v>20</v>
      </c>
      <c r="F1344" s="93">
        <v>2.4</v>
      </c>
      <c r="G1344" s="93">
        <v>2.4</v>
      </c>
      <c r="H1344" s="93"/>
      <c r="I1344" s="93" t="s">
        <v>21</v>
      </c>
      <c r="J1344" s="93" t="s">
        <v>21</v>
      </c>
      <c r="K1344" s="93">
        <v>2.39</v>
      </c>
      <c r="L1344" s="93">
        <v>9.09</v>
      </c>
      <c r="M1344" s="73">
        <v>52.87</v>
      </c>
      <c r="N1344" s="138">
        <f t="shared" si="105"/>
        <v>0.126888</v>
      </c>
    </row>
    <row r="1345" spans="1:14" ht="12" customHeight="1" x14ac:dyDescent="0.2">
      <c r="A1345" s="93"/>
      <c r="B1345" s="291"/>
      <c r="C1345" s="357"/>
      <c r="D1345" s="357"/>
      <c r="E1345" s="93" t="s">
        <v>64</v>
      </c>
      <c r="F1345" s="93">
        <v>1.2</v>
      </c>
      <c r="G1345" s="93">
        <v>1.2</v>
      </c>
      <c r="H1345" s="93"/>
      <c r="I1345" s="93" t="s">
        <v>21</v>
      </c>
      <c r="J1345" s="93" t="s">
        <v>21</v>
      </c>
      <c r="K1345" s="103">
        <v>1</v>
      </c>
      <c r="L1345" s="103">
        <v>4</v>
      </c>
      <c r="M1345" s="73">
        <v>31.32</v>
      </c>
      <c r="N1345" s="138">
        <f t="shared" si="105"/>
        <v>3.7583999999999999E-2</v>
      </c>
    </row>
    <row r="1346" spans="1:14" x14ac:dyDescent="0.2">
      <c r="A1346" s="93"/>
      <c r="B1346" s="291"/>
      <c r="C1346" s="357"/>
      <c r="D1346" s="357"/>
      <c r="E1346" s="93" t="s">
        <v>79</v>
      </c>
      <c r="F1346" s="93">
        <v>1.6</v>
      </c>
      <c r="G1346" s="93">
        <v>1.6</v>
      </c>
      <c r="H1346" s="93"/>
      <c r="I1346" s="93">
        <v>0.18</v>
      </c>
      <c r="J1346" s="93">
        <v>0.17</v>
      </c>
      <c r="K1346" s="93" t="s">
        <v>21</v>
      </c>
      <c r="L1346" s="93">
        <v>2.35</v>
      </c>
      <c r="M1346" s="73">
        <v>220.75</v>
      </c>
      <c r="N1346" s="138">
        <f t="shared" si="105"/>
        <v>0.35320000000000007</v>
      </c>
    </row>
    <row r="1347" spans="1:14" ht="12" customHeight="1" x14ac:dyDescent="0.2">
      <c r="A1347" s="93"/>
      <c r="B1347" s="291"/>
      <c r="C1347" s="357"/>
      <c r="D1347" s="357"/>
      <c r="E1347" s="93" t="s">
        <v>81</v>
      </c>
      <c r="F1347" s="93">
        <v>0.25</v>
      </c>
      <c r="G1347" s="93">
        <v>0.25</v>
      </c>
      <c r="H1347" s="93"/>
      <c r="I1347" s="93" t="s">
        <v>21</v>
      </c>
      <c r="J1347" s="93">
        <v>0.24</v>
      </c>
      <c r="K1347" s="93" t="s">
        <v>21</v>
      </c>
      <c r="L1347" s="93">
        <v>2.25</v>
      </c>
      <c r="M1347" s="73">
        <v>118.3</v>
      </c>
      <c r="N1347" s="138">
        <f t="shared" si="105"/>
        <v>2.9575000000000001E-2</v>
      </c>
    </row>
    <row r="1348" spans="1:14" x14ac:dyDescent="0.2">
      <c r="A1348" s="93"/>
      <c r="B1348" s="291"/>
      <c r="C1348" s="357"/>
      <c r="D1348" s="357"/>
      <c r="E1348" s="93" t="s">
        <v>211</v>
      </c>
      <c r="F1348" s="93"/>
      <c r="G1348" s="93">
        <v>46.4</v>
      </c>
      <c r="H1348" s="93"/>
      <c r="I1348" s="93" t="s">
        <v>21</v>
      </c>
      <c r="J1348" s="93" t="s">
        <v>21</v>
      </c>
      <c r="K1348" s="93" t="s">
        <v>21</v>
      </c>
      <c r="L1348" s="93" t="s">
        <v>21</v>
      </c>
      <c r="M1348" s="73"/>
      <c r="N1348" s="138"/>
    </row>
    <row r="1349" spans="1:14" x14ac:dyDescent="0.2">
      <c r="A1349" s="93"/>
      <c r="B1349" s="291"/>
      <c r="C1349" s="357"/>
      <c r="D1349" s="357"/>
      <c r="E1349" s="93" t="s">
        <v>242</v>
      </c>
      <c r="F1349" s="93"/>
      <c r="G1349" s="93">
        <v>30</v>
      </c>
      <c r="H1349" s="93"/>
      <c r="I1349" s="93" t="s">
        <v>21</v>
      </c>
      <c r="J1349" s="93" t="s">
        <v>21</v>
      </c>
      <c r="K1349" s="93" t="s">
        <v>21</v>
      </c>
      <c r="L1349" s="93" t="s">
        <v>21</v>
      </c>
      <c r="M1349" s="73"/>
      <c r="N1349" s="138"/>
    </row>
    <row r="1350" spans="1:14" x14ac:dyDescent="0.2">
      <c r="A1350" s="93"/>
      <c r="B1350" s="291"/>
      <c r="C1350" s="357"/>
      <c r="D1350" s="357"/>
      <c r="E1350" s="93"/>
      <c r="F1350" s="93"/>
      <c r="G1350" s="93"/>
      <c r="H1350" s="93">
        <v>75</v>
      </c>
      <c r="I1350" s="292">
        <f>SUM(I1335:I1349)</f>
        <v>9.009999999999998</v>
      </c>
      <c r="J1350" s="292">
        <f t="shared" ref="J1350:M1350" si="110">SUM(J1335:J1349)</f>
        <v>4.91</v>
      </c>
      <c r="K1350" s="292">
        <f t="shared" si="110"/>
        <v>32.590000000000003</v>
      </c>
      <c r="L1350" s="292">
        <f t="shared" si="110"/>
        <v>214.1</v>
      </c>
      <c r="M1350" s="292">
        <f t="shared" si="110"/>
        <v>1806.6599999999999</v>
      </c>
      <c r="N1350" s="139">
        <f>SUM(N1335:N1349)</f>
        <v>16.717771800000001</v>
      </c>
    </row>
    <row r="1351" spans="1:14" x14ac:dyDescent="0.2">
      <c r="A1351" s="93"/>
      <c r="B1351" s="293" t="s">
        <v>83</v>
      </c>
      <c r="C1351" s="369"/>
      <c r="D1351" s="369"/>
      <c r="E1351" s="292"/>
      <c r="F1351" s="292"/>
      <c r="G1351" s="292"/>
      <c r="H1351" s="292"/>
      <c r="I1351" s="134">
        <f>I1350+I1333+I1330+I1323+I1317+I1305</f>
        <v>72.930000000000007</v>
      </c>
      <c r="J1351" s="134">
        <f>J1350+J1333+J1330+J1323+J1317+J1305</f>
        <v>58.370000000000005</v>
      </c>
      <c r="K1351" s="134">
        <f>K1350+K1333+K1330+K1323+K1317+K1305</f>
        <v>125.246</v>
      </c>
      <c r="L1351" s="134">
        <f>L1350+L1333+L1330+L1323+L1317+L1305</f>
        <v>1284.69</v>
      </c>
      <c r="M1351" s="134"/>
      <c r="N1351" s="139">
        <f>N1350+N1333+N1330+N1327+N1323+N1317+N1305</f>
        <v>114.23975680000001</v>
      </c>
    </row>
    <row r="1352" spans="1:14" x14ac:dyDescent="0.2">
      <c r="A1352" s="93"/>
      <c r="B1352" s="299" t="s">
        <v>243</v>
      </c>
      <c r="C1352" s="355"/>
      <c r="D1352" s="355"/>
      <c r="E1352" s="125"/>
      <c r="F1352" s="125"/>
      <c r="G1352" s="125"/>
      <c r="H1352" s="292"/>
      <c r="I1352" s="134">
        <f>I1351+I1295</f>
        <v>99.43</v>
      </c>
      <c r="J1352" s="134">
        <f>J1351+J1295</f>
        <v>88.494</v>
      </c>
      <c r="K1352" s="134">
        <f>K1351+K1295</f>
        <v>317.08600000000001</v>
      </c>
      <c r="L1352" s="134">
        <f>L1351+L1295</f>
        <v>2324.09</v>
      </c>
      <c r="M1352" s="134"/>
      <c r="N1352" s="139">
        <f>N1351+N1295</f>
        <v>170.49163780000001</v>
      </c>
    </row>
    <row r="1353" spans="1:14" ht="31.5" x14ac:dyDescent="0.2">
      <c r="A1353" s="285" t="s">
        <v>1</v>
      </c>
      <c r="B1353" s="284" t="s">
        <v>2</v>
      </c>
      <c r="C1353" s="353"/>
      <c r="D1353" s="353"/>
      <c r="E1353" s="285" t="s">
        <v>3</v>
      </c>
      <c r="F1353" s="285" t="s">
        <v>4</v>
      </c>
      <c r="G1353" s="285" t="s">
        <v>5</v>
      </c>
      <c r="H1353" s="285" t="s">
        <v>6</v>
      </c>
      <c r="I1353" s="285" t="s">
        <v>7</v>
      </c>
      <c r="J1353" s="285" t="s">
        <v>8</v>
      </c>
      <c r="K1353" s="285" t="s">
        <v>9</v>
      </c>
      <c r="L1353" s="285" t="s">
        <v>10</v>
      </c>
      <c r="M1353" s="73" t="s">
        <v>11</v>
      </c>
      <c r="N1353" s="138"/>
    </row>
    <row r="1354" spans="1:14" x14ac:dyDescent="0.2">
      <c r="A1354" s="495" t="s">
        <v>318</v>
      </c>
      <c r="B1354" s="497"/>
      <c r="C1354" s="371"/>
      <c r="D1354" s="371"/>
      <c r="E1354" s="292"/>
      <c r="F1354" s="292"/>
      <c r="G1354" s="292"/>
      <c r="H1354" s="292"/>
      <c r="I1354" s="292"/>
      <c r="J1354" s="292"/>
      <c r="K1354" s="292"/>
      <c r="L1354" s="292"/>
      <c r="M1354" s="73"/>
      <c r="N1354" s="138"/>
    </row>
    <row r="1355" spans="1:14" x14ac:dyDescent="0.2">
      <c r="A1355" s="494" t="s">
        <v>14</v>
      </c>
      <c r="B1355" s="495"/>
      <c r="C1355" s="369"/>
      <c r="D1355" s="369"/>
      <c r="E1355" s="93"/>
      <c r="F1355" s="93"/>
      <c r="G1355" s="93"/>
      <c r="H1355" s="93"/>
      <c r="I1355" s="93"/>
      <c r="J1355" s="93"/>
      <c r="K1355" s="93"/>
      <c r="L1355" s="93"/>
      <c r="M1355" s="73"/>
      <c r="N1355" s="138"/>
    </row>
    <row r="1356" spans="1:14" ht="12" customHeight="1" x14ac:dyDescent="0.2">
      <c r="A1356" s="93" t="s">
        <v>264</v>
      </c>
      <c r="B1356" s="479" t="s">
        <v>428</v>
      </c>
      <c r="C1356" s="357"/>
      <c r="D1356" s="357"/>
      <c r="E1356" s="93" t="s">
        <v>429</v>
      </c>
      <c r="F1356" s="93">
        <v>33.299999999999997</v>
      </c>
      <c r="G1356" s="93">
        <v>33.299999999999997</v>
      </c>
      <c r="H1356" s="93"/>
      <c r="I1356" s="93">
        <v>3.53</v>
      </c>
      <c r="J1356" s="93">
        <v>0.37</v>
      </c>
      <c r="K1356" s="93">
        <v>23.81</v>
      </c>
      <c r="L1356" s="93">
        <v>114.6</v>
      </c>
      <c r="M1356" s="73"/>
      <c r="N1356" s="138">
        <f t="shared" si="105"/>
        <v>0</v>
      </c>
    </row>
    <row r="1357" spans="1:14" ht="22.5" x14ac:dyDescent="0.2">
      <c r="A1357" s="93"/>
      <c r="B1357" s="479"/>
      <c r="C1357" s="439" t="s">
        <v>412</v>
      </c>
      <c r="D1357" s="439" t="s">
        <v>395</v>
      </c>
      <c r="E1357" s="93" t="s">
        <v>23</v>
      </c>
      <c r="F1357" s="93">
        <v>3.5</v>
      </c>
      <c r="G1357" s="93">
        <v>3.5</v>
      </c>
      <c r="H1357" s="93"/>
      <c r="I1357" s="93">
        <v>2.8000000000000001E-2</v>
      </c>
      <c r="J1357" s="93">
        <v>2.54</v>
      </c>
      <c r="K1357" s="93">
        <v>9.0999999999999998E-2</v>
      </c>
      <c r="L1357" s="93">
        <v>23.14</v>
      </c>
      <c r="M1357" s="73">
        <v>504.7</v>
      </c>
      <c r="N1357" s="138">
        <f t="shared" si="105"/>
        <v>1.7664500000000001</v>
      </c>
    </row>
    <row r="1358" spans="1:14" x14ac:dyDescent="0.2">
      <c r="A1358" s="93"/>
      <c r="B1358" s="291"/>
      <c r="C1358" s="357"/>
      <c r="D1358" s="357"/>
      <c r="E1358" s="93" t="s">
        <v>22</v>
      </c>
      <c r="F1358" s="93">
        <v>2</v>
      </c>
      <c r="G1358" s="93">
        <v>2</v>
      </c>
      <c r="H1358" s="93"/>
      <c r="I1358" s="93"/>
      <c r="J1358" s="93" t="s">
        <v>267</v>
      </c>
      <c r="K1358" s="93"/>
      <c r="L1358" s="93"/>
      <c r="M1358" s="73"/>
      <c r="N1358" s="138">
        <f t="shared" si="105"/>
        <v>0</v>
      </c>
    </row>
    <row r="1359" spans="1:14" x14ac:dyDescent="0.2">
      <c r="A1359" s="93"/>
      <c r="B1359" s="291"/>
      <c r="C1359" s="357"/>
      <c r="D1359" s="357"/>
      <c r="E1359" s="93"/>
      <c r="F1359" s="93"/>
      <c r="G1359" s="93"/>
      <c r="H1359" s="93"/>
      <c r="I1359" s="292">
        <f>SUM(I1356:I1358)</f>
        <v>3.5579999999999998</v>
      </c>
      <c r="J1359" s="292">
        <f t="shared" ref="J1359:L1359" si="111">SUM(J1356:J1358)</f>
        <v>2.91</v>
      </c>
      <c r="K1359" s="292">
        <f t="shared" si="111"/>
        <v>23.901</v>
      </c>
      <c r="L1359" s="292">
        <f t="shared" si="111"/>
        <v>137.74</v>
      </c>
      <c r="M1359" s="292"/>
      <c r="N1359" s="139">
        <f>SUM(N1356:N1358)</f>
        <v>1.7664500000000001</v>
      </c>
    </row>
    <row r="1360" spans="1:14" ht="12" customHeight="1" x14ac:dyDescent="0.2">
      <c r="A1360" s="93" t="s">
        <v>268</v>
      </c>
      <c r="B1360" s="479" t="s">
        <v>100</v>
      </c>
      <c r="C1360" s="357"/>
      <c r="D1360" s="357"/>
      <c r="E1360" s="93" t="s">
        <v>100</v>
      </c>
      <c r="F1360" s="93">
        <v>6</v>
      </c>
      <c r="G1360" s="93"/>
      <c r="H1360" s="93"/>
      <c r="I1360" s="93">
        <v>0.9</v>
      </c>
      <c r="J1360" s="93">
        <v>0.21</v>
      </c>
      <c r="K1360" s="93"/>
      <c r="L1360" s="93"/>
      <c r="M1360" s="73">
        <v>430.63</v>
      </c>
      <c r="N1360" s="138">
        <f t="shared" si="105"/>
        <v>2.58378</v>
      </c>
    </row>
    <row r="1361" spans="1:14" x14ac:dyDescent="0.2">
      <c r="A1361" s="93"/>
      <c r="B1361" s="479"/>
      <c r="C1361" s="357">
        <v>200</v>
      </c>
      <c r="D1361" s="357">
        <v>200</v>
      </c>
      <c r="E1361" s="93" t="s">
        <v>20</v>
      </c>
      <c r="F1361" s="93">
        <v>18</v>
      </c>
      <c r="G1361" s="93"/>
      <c r="H1361" s="93"/>
      <c r="I1361" s="93"/>
      <c r="J1361" s="93" t="s">
        <v>21</v>
      </c>
      <c r="K1361" s="93">
        <v>17.96</v>
      </c>
      <c r="L1361" s="93">
        <v>68.22</v>
      </c>
      <c r="M1361" s="73">
        <v>52.87</v>
      </c>
      <c r="N1361" s="138">
        <f t="shared" si="105"/>
        <v>0.95165999999999995</v>
      </c>
    </row>
    <row r="1362" spans="1:14" x14ac:dyDescent="0.2">
      <c r="A1362" s="93"/>
      <c r="B1362" s="291"/>
      <c r="C1362" s="357"/>
      <c r="D1362" s="357"/>
      <c r="E1362" s="93" t="s">
        <v>143</v>
      </c>
      <c r="F1362" s="93">
        <v>110</v>
      </c>
      <c r="G1362" s="93"/>
      <c r="H1362" s="93"/>
      <c r="I1362" s="93">
        <v>3.08</v>
      </c>
      <c r="J1362" s="93">
        <v>3.52</v>
      </c>
      <c r="K1362" s="93">
        <v>2.35</v>
      </c>
      <c r="L1362" s="93">
        <v>63.8</v>
      </c>
      <c r="M1362" s="73">
        <v>51.71</v>
      </c>
      <c r="N1362" s="138">
        <f t="shared" si="105"/>
        <v>5.6881000000000004</v>
      </c>
    </row>
    <row r="1363" spans="1:14" ht="12" customHeight="1" x14ac:dyDescent="0.2">
      <c r="A1363" s="93"/>
      <c r="B1363" s="291"/>
      <c r="C1363" s="357"/>
      <c r="D1363" s="357"/>
      <c r="E1363" s="93"/>
      <c r="F1363" s="93"/>
      <c r="G1363" s="93"/>
      <c r="H1363" s="93">
        <v>200</v>
      </c>
      <c r="I1363" s="292">
        <f>SUM(I1360:I1362)</f>
        <v>3.98</v>
      </c>
      <c r="J1363" s="292">
        <f t="shared" ref="J1363:L1363" si="112">SUM(J1360:J1362)</f>
        <v>3.73</v>
      </c>
      <c r="K1363" s="292">
        <f t="shared" si="112"/>
        <v>20.310000000000002</v>
      </c>
      <c r="L1363" s="292">
        <f t="shared" si="112"/>
        <v>132.01999999999998</v>
      </c>
      <c r="M1363" s="292"/>
      <c r="N1363" s="139">
        <f>SUM(N1360:N1362)</f>
        <v>9.2235399999999998</v>
      </c>
    </row>
    <row r="1364" spans="1:14" x14ac:dyDescent="0.2">
      <c r="A1364" s="93" t="s">
        <v>29</v>
      </c>
      <c r="B1364" s="474" t="s">
        <v>30</v>
      </c>
      <c r="C1364" s="352">
        <v>70</v>
      </c>
      <c r="D1364" s="352">
        <v>90</v>
      </c>
      <c r="E1364" s="298" t="s">
        <v>31</v>
      </c>
      <c r="F1364" s="298">
        <v>80</v>
      </c>
      <c r="G1364" s="298">
        <v>80</v>
      </c>
      <c r="H1364" s="297"/>
      <c r="I1364" s="298">
        <v>6.96</v>
      </c>
      <c r="J1364" s="298">
        <v>1.2</v>
      </c>
      <c r="K1364" s="298">
        <v>32.96</v>
      </c>
      <c r="L1364" s="298">
        <v>181</v>
      </c>
      <c r="M1364" s="73">
        <v>55.61</v>
      </c>
      <c r="N1364" s="138">
        <f t="shared" si="105"/>
        <v>4.4488000000000003</v>
      </c>
    </row>
    <row r="1365" spans="1:14" ht="12" customHeight="1" x14ac:dyDescent="0.2">
      <c r="A1365" s="93"/>
      <c r="B1365" s="474"/>
      <c r="C1365" s="352">
        <v>10</v>
      </c>
      <c r="D1365" s="352">
        <v>10</v>
      </c>
      <c r="E1365" s="298" t="s">
        <v>32</v>
      </c>
      <c r="F1365" s="298">
        <v>10</v>
      </c>
      <c r="G1365" s="298"/>
      <c r="H1365" s="297"/>
      <c r="I1365" s="298">
        <v>2.68</v>
      </c>
      <c r="J1365" s="298">
        <v>2.57</v>
      </c>
      <c r="K1365" s="298" t="s">
        <v>21</v>
      </c>
      <c r="L1365" s="298">
        <v>33.79</v>
      </c>
      <c r="M1365" s="73">
        <v>523.4</v>
      </c>
      <c r="N1365" s="138">
        <f t="shared" si="105"/>
        <v>5.234</v>
      </c>
    </row>
    <row r="1366" spans="1:14" x14ac:dyDescent="0.2">
      <c r="A1366" s="93"/>
      <c r="B1366" s="283"/>
      <c r="C1366" s="352">
        <v>10</v>
      </c>
      <c r="D1366" s="352">
        <v>10</v>
      </c>
      <c r="E1366" s="298" t="s">
        <v>33</v>
      </c>
      <c r="F1366" s="298">
        <v>10</v>
      </c>
      <c r="G1366" s="298"/>
      <c r="H1366" s="297"/>
      <c r="I1366" s="298">
        <v>0.08</v>
      </c>
      <c r="J1366" s="298">
        <v>7.25</v>
      </c>
      <c r="K1366" s="298">
        <v>0.26</v>
      </c>
      <c r="L1366" s="298">
        <v>66.099999999999994</v>
      </c>
      <c r="M1366" s="73">
        <v>504.7</v>
      </c>
      <c r="N1366" s="138">
        <f t="shared" si="105"/>
        <v>5.0469999999999997</v>
      </c>
    </row>
    <row r="1367" spans="1:14" ht="22.5" x14ac:dyDescent="0.2">
      <c r="A1367" s="93"/>
      <c r="B1367" s="283"/>
      <c r="C1367" s="352"/>
      <c r="D1367" s="352"/>
      <c r="E1367" s="298"/>
      <c r="F1367" s="298"/>
      <c r="G1367" s="298"/>
      <c r="H1367" s="297" t="s">
        <v>35</v>
      </c>
      <c r="I1367" s="78">
        <f>SUM(I1364:I1366)</f>
        <v>9.7200000000000006</v>
      </c>
      <c r="J1367" s="78">
        <f t="shared" ref="J1367:L1367" si="113">SUM(J1364:J1366)</f>
        <v>11.02</v>
      </c>
      <c r="K1367" s="78">
        <f t="shared" si="113"/>
        <v>33.22</v>
      </c>
      <c r="L1367" s="78">
        <f t="shared" si="113"/>
        <v>280.89</v>
      </c>
      <c r="M1367" s="78"/>
      <c r="N1367" s="139">
        <f>SUM(N1364:N1366)</f>
        <v>14.729800000000001</v>
      </c>
    </row>
    <row r="1368" spans="1:14" ht="12" customHeight="1" x14ac:dyDescent="0.2">
      <c r="A1368" s="93"/>
      <c r="B1368" s="291" t="s">
        <v>144</v>
      </c>
      <c r="C1368" s="357">
        <v>120</v>
      </c>
      <c r="D1368" s="357">
        <v>120</v>
      </c>
      <c r="E1368" s="93" t="s">
        <v>145</v>
      </c>
      <c r="F1368" s="93">
        <v>120</v>
      </c>
      <c r="G1368" s="93">
        <v>120</v>
      </c>
      <c r="H1368" s="93">
        <v>120</v>
      </c>
      <c r="I1368" s="292">
        <v>1.8</v>
      </c>
      <c r="J1368" s="292">
        <v>8.4000000000000005E-2</v>
      </c>
      <c r="K1368" s="292">
        <v>18.649999999999999</v>
      </c>
      <c r="L1368" s="124">
        <v>74.760000000000005</v>
      </c>
      <c r="M1368" s="73">
        <v>68.900000000000006</v>
      </c>
      <c r="N1368" s="139">
        <f t="shared" si="105"/>
        <v>8.2680000000000007</v>
      </c>
    </row>
    <row r="1369" spans="1:14" x14ac:dyDescent="0.2">
      <c r="A1369" s="298" t="s">
        <v>38</v>
      </c>
      <c r="B1369" s="452" t="s">
        <v>443</v>
      </c>
      <c r="C1369" s="352">
        <v>200</v>
      </c>
      <c r="D1369" s="352">
        <v>200</v>
      </c>
      <c r="E1369" s="461" t="s">
        <v>443</v>
      </c>
      <c r="F1369" s="298">
        <v>200</v>
      </c>
      <c r="G1369" s="298">
        <v>200</v>
      </c>
      <c r="H1369" s="297">
        <v>200</v>
      </c>
      <c r="I1369" s="298"/>
      <c r="J1369" s="298"/>
      <c r="K1369" s="298">
        <v>19</v>
      </c>
      <c r="L1369" s="298">
        <v>75</v>
      </c>
      <c r="M1369" s="73">
        <v>65.86</v>
      </c>
      <c r="N1369" s="139">
        <f t="shared" si="105"/>
        <v>13.172000000000001</v>
      </c>
    </row>
    <row r="1370" spans="1:14" ht="12" customHeight="1" x14ac:dyDescent="0.2">
      <c r="A1370" s="93"/>
      <c r="B1370" s="293" t="s">
        <v>39</v>
      </c>
      <c r="C1370" s="369"/>
      <c r="D1370" s="369"/>
      <c r="E1370" s="93"/>
      <c r="F1370" s="93"/>
      <c r="G1370" s="93"/>
      <c r="H1370" s="93"/>
      <c r="I1370" s="124">
        <f>I1359+I1363+I1367+I1368</f>
        <v>19.058000000000003</v>
      </c>
      <c r="J1370" s="124">
        <f>J1359+J1363+J1367+J1368+J1369</f>
        <v>17.744</v>
      </c>
      <c r="K1370" s="124">
        <f>K1359+K1363+K1367+K1368+K1369</f>
        <v>115.08099999999999</v>
      </c>
      <c r="L1370" s="124">
        <f>L1359+L1363+L1367+L1368+L1369</f>
        <v>700.41</v>
      </c>
      <c r="M1370" s="124"/>
      <c r="N1370" s="139">
        <f>N1369+N1368+N1367+N1363+N1359</f>
        <v>47.159790000000001</v>
      </c>
    </row>
    <row r="1371" spans="1:14" ht="12" customHeight="1" x14ac:dyDescent="0.2">
      <c r="A1371" s="494" t="s">
        <v>269</v>
      </c>
      <c r="B1371" s="495"/>
      <c r="C1371" s="369"/>
      <c r="D1371" s="369"/>
      <c r="E1371" s="93"/>
      <c r="F1371" s="93"/>
      <c r="G1371" s="93"/>
      <c r="H1371" s="93"/>
      <c r="I1371" s="93"/>
      <c r="J1371" s="93"/>
      <c r="K1371" s="93"/>
      <c r="L1371" s="93"/>
      <c r="M1371" s="73"/>
      <c r="N1371" s="139"/>
    </row>
    <row r="1372" spans="1:14" x14ac:dyDescent="0.2">
      <c r="A1372" s="93" t="s">
        <v>270</v>
      </c>
      <c r="B1372" s="479" t="s">
        <v>146</v>
      </c>
      <c r="C1372" s="357">
        <v>80</v>
      </c>
      <c r="D1372" s="357">
        <v>120</v>
      </c>
      <c r="E1372" s="93" t="s">
        <v>147</v>
      </c>
      <c r="F1372" s="93">
        <v>99.8</v>
      </c>
      <c r="G1372" s="93">
        <v>74.84</v>
      </c>
      <c r="H1372" s="93"/>
      <c r="I1372" s="103">
        <v>1.49</v>
      </c>
      <c r="J1372" s="110">
        <v>0.08</v>
      </c>
      <c r="K1372" s="93">
        <v>7.64</v>
      </c>
      <c r="L1372" s="93">
        <v>33.53</v>
      </c>
      <c r="M1372" s="73">
        <v>38.06</v>
      </c>
      <c r="N1372" s="138">
        <f t="shared" si="105"/>
        <v>3.7983880000000001</v>
      </c>
    </row>
    <row r="1373" spans="1:14" x14ac:dyDescent="0.2">
      <c r="A1373" s="93"/>
      <c r="B1373" s="479"/>
      <c r="C1373" s="357"/>
      <c r="D1373" s="357"/>
      <c r="E1373" s="93" t="s">
        <v>45</v>
      </c>
      <c r="F1373" s="93">
        <v>40</v>
      </c>
      <c r="G1373" s="93">
        <v>36</v>
      </c>
      <c r="H1373" s="93"/>
      <c r="I1373" s="93">
        <v>0.16</v>
      </c>
      <c r="J1373" s="93">
        <v>4</v>
      </c>
      <c r="K1373" s="93">
        <v>4.0999999999999996</v>
      </c>
      <c r="L1373" s="93">
        <v>15.84</v>
      </c>
      <c r="M1373" s="73">
        <v>83.14</v>
      </c>
      <c r="N1373" s="138">
        <f t="shared" si="105"/>
        <v>3.3256000000000001</v>
      </c>
    </row>
    <row r="1374" spans="1:14" x14ac:dyDescent="0.2">
      <c r="A1374" s="93"/>
      <c r="B1374" s="291"/>
      <c r="C1374" s="357"/>
      <c r="D1374" s="357"/>
      <c r="E1374" s="93" t="s">
        <v>20</v>
      </c>
      <c r="F1374" s="93">
        <v>5</v>
      </c>
      <c r="G1374" s="93">
        <v>5</v>
      </c>
      <c r="H1374" s="93"/>
      <c r="I1374" s="93"/>
      <c r="J1374" s="93" t="s">
        <v>21</v>
      </c>
      <c r="K1374" s="93">
        <v>4.99</v>
      </c>
      <c r="L1374" s="93">
        <v>18.95</v>
      </c>
      <c r="M1374" s="73">
        <v>52.87</v>
      </c>
      <c r="N1374" s="138">
        <f t="shared" ref="N1374:N1422" si="114">F1374*M1374/1000</f>
        <v>0.26434999999999997</v>
      </c>
    </row>
    <row r="1375" spans="1:14" ht="22.5" x14ac:dyDescent="0.2">
      <c r="A1375" s="93"/>
      <c r="B1375" s="291"/>
      <c r="C1375" s="357"/>
      <c r="D1375" s="357"/>
      <c r="E1375" s="93" t="s">
        <v>51</v>
      </c>
      <c r="F1375" s="93">
        <v>5</v>
      </c>
      <c r="G1375" s="93">
        <v>5</v>
      </c>
      <c r="H1375" s="93"/>
      <c r="I1375" s="93">
        <v>0.04</v>
      </c>
      <c r="J1375" s="93">
        <v>3.63</v>
      </c>
      <c r="K1375" s="93">
        <v>13.2</v>
      </c>
      <c r="L1375" s="93">
        <v>33.049999999999997</v>
      </c>
      <c r="M1375" s="73">
        <v>118.3</v>
      </c>
      <c r="N1375" s="138">
        <f t="shared" si="114"/>
        <v>0.59150000000000003</v>
      </c>
    </row>
    <row r="1376" spans="1:14" x14ac:dyDescent="0.2">
      <c r="A1376" s="93"/>
      <c r="B1376" s="291"/>
      <c r="C1376" s="357"/>
      <c r="D1376" s="357"/>
      <c r="E1376" s="93"/>
      <c r="F1376" s="93"/>
      <c r="G1376" s="93"/>
      <c r="H1376" s="93">
        <v>100</v>
      </c>
      <c r="I1376" s="120">
        <f>SUM(I1372:I1375)</f>
        <v>1.69</v>
      </c>
      <c r="J1376" s="120">
        <f t="shared" ref="J1376:L1376" si="115">SUM(J1372:J1375)</f>
        <v>7.71</v>
      </c>
      <c r="K1376" s="120">
        <f t="shared" si="115"/>
        <v>29.929999999999996</v>
      </c>
      <c r="L1376" s="120">
        <f t="shared" si="115"/>
        <v>101.37</v>
      </c>
      <c r="M1376" s="120"/>
      <c r="N1376" s="139">
        <f>SUM(N1372:N1375)</f>
        <v>7.9798380000000009</v>
      </c>
    </row>
    <row r="1377" spans="1:14" ht="12" customHeight="1" x14ac:dyDescent="0.2">
      <c r="A1377" s="93" t="s">
        <v>271</v>
      </c>
      <c r="B1377" s="479" t="s">
        <v>272</v>
      </c>
      <c r="C1377" s="357"/>
      <c r="D1377" s="357"/>
      <c r="E1377" s="93" t="s">
        <v>196</v>
      </c>
      <c r="F1377" s="93">
        <v>40</v>
      </c>
      <c r="G1377" s="93">
        <v>40</v>
      </c>
      <c r="H1377" s="93"/>
      <c r="I1377" s="93">
        <v>0.63</v>
      </c>
      <c r="J1377" s="93">
        <v>0.56999999999999995</v>
      </c>
      <c r="K1377" s="93">
        <v>0.03</v>
      </c>
      <c r="L1377" s="93">
        <v>7.85</v>
      </c>
      <c r="M1377" s="73"/>
      <c r="N1377" s="138">
        <f t="shared" si="114"/>
        <v>0</v>
      </c>
    </row>
    <row r="1378" spans="1:14" ht="22.5" x14ac:dyDescent="0.2">
      <c r="A1378" s="93"/>
      <c r="B1378" s="479"/>
      <c r="C1378" s="439" t="s">
        <v>386</v>
      </c>
      <c r="D1378" s="439" t="s">
        <v>386</v>
      </c>
      <c r="E1378" s="93" t="s">
        <v>52</v>
      </c>
      <c r="F1378" s="93">
        <v>12</v>
      </c>
      <c r="G1378" s="93">
        <v>10</v>
      </c>
      <c r="H1378" s="93"/>
      <c r="I1378" s="93">
        <v>0.13</v>
      </c>
      <c r="J1378" s="93" t="s">
        <v>21</v>
      </c>
      <c r="K1378" s="93">
        <v>0.91</v>
      </c>
      <c r="L1378" s="93">
        <v>4.0999999999999996</v>
      </c>
      <c r="M1378" s="73">
        <v>27.74</v>
      </c>
      <c r="N1378" s="138">
        <f t="shared" si="114"/>
        <v>0.33288000000000001</v>
      </c>
    </row>
    <row r="1379" spans="1:14" ht="22.5" x14ac:dyDescent="0.2">
      <c r="A1379" s="93"/>
      <c r="B1379" s="291"/>
      <c r="C1379" s="357"/>
      <c r="D1379" s="357"/>
      <c r="E1379" s="93" t="s">
        <v>23</v>
      </c>
      <c r="F1379" s="93">
        <v>5</v>
      </c>
      <c r="G1379" s="93">
        <v>5</v>
      </c>
      <c r="H1379" s="93"/>
      <c r="I1379" s="93">
        <v>0.04</v>
      </c>
      <c r="J1379" s="93">
        <v>3.63</v>
      </c>
      <c r="K1379" s="93">
        <v>0.13</v>
      </c>
      <c r="L1379" s="93">
        <v>33.049999999999997</v>
      </c>
      <c r="M1379" s="73">
        <v>504.7</v>
      </c>
      <c r="N1379" s="138">
        <f t="shared" si="114"/>
        <v>2.5234999999999999</v>
      </c>
    </row>
    <row r="1380" spans="1:14" x14ac:dyDescent="0.2">
      <c r="A1380" s="93"/>
      <c r="B1380" s="291"/>
      <c r="C1380" s="357"/>
      <c r="D1380" s="357"/>
      <c r="E1380" s="93" t="s">
        <v>43</v>
      </c>
      <c r="F1380" s="93">
        <v>12.5</v>
      </c>
      <c r="G1380" s="93">
        <v>10</v>
      </c>
      <c r="H1380" s="93"/>
      <c r="I1380" s="93">
        <v>0.13</v>
      </c>
      <c r="J1380" s="93">
        <v>0.01</v>
      </c>
      <c r="K1380" s="93">
        <v>0.71</v>
      </c>
      <c r="L1380" s="93">
        <v>3.3</v>
      </c>
      <c r="M1380" s="73">
        <v>36.67</v>
      </c>
      <c r="N1380" s="138">
        <f t="shared" si="114"/>
        <v>0.45837499999999998</v>
      </c>
    </row>
    <row r="1381" spans="1:14" x14ac:dyDescent="0.2">
      <c r="A1381" s="93"/>
      <c r="B1381" s="291"/>
      <c r="C1381" s="357"/>
      <c r="D1381" s="357"/>
      <c r="E1381" s="93" t="s">
        <v>54</v>
      </c>
      <c r="F1381" s="93">
        <v>237</v>
      </c>
      <c r="G1381" s="93">
        <v>237</v>
      </c>
      <c r="H1381" s="93"/>
      <c r="I1381" s="93">
        <v>1.95</v>
      </c>
      <c r="J1381" s="93">
        <v>4.9000000000000004</v>
      </c>
      <c r="K1381" s="93">
        <v>2.91</v>
      </c>
      <c r="L1381" s="93">
        <v>8.82</v>
      </c>
      <c r="M1381" s="73"/>
      <c r="N1381" s="138">
        <f t="shared" si="114"/>
        <v>0</v>
      </c>
    </row>
    <row r="1382" spans="1:14" x14ac:dyDescent="0.2">
      <c r="A1382" s="93"/>
      <c r="B1382" s="291"/>
      <c r="C1382" s="357"/>
      <c r="D1382" s="357"/>
      <c r="E1382" s="117" t="s">
        <v>55</v>
      </c>
      <c r="F1382" s="117">
        <v>54</v>
      </c>
      <c r="G1382" s="117">
        <v>40</v>
      </c>
      <c r="H1382" s="93"/>
      <c r="I1382" s="117">
        <v>9.67</v>
      </c>
      <c r="J1382" s="117">
        <v>6.48</v>
      </c>
      <c r="K1382" s="117" t="s">
        <v>21</v>
      </c>
      <c r="L1382" s="117">
        <v>88.29</v>
      </c>
      <c r="M1382" s="73">
        <v>323.91000000000003</v>
      </c>
      <c r="N1382" s="138">
        <f t="shared" si="114"/>
        <v>17.491140000000001</v>
      </c>
    </row>
    <row r="1383" spans="1:14" ht="22.5" x14ac:dyDescent="0.2">
      <c r="A1383" s="93"/>
      <c r="B1383" s="291"/>
      <c r="C1383" s="357"/>
      <c r="D1383" s="357"/>
      <c r="E1383" s="93"/>
      <c r="F1383" s="93"/>
      <c r="G1383" s="93"/>
      <c r="H1383" s="93" t="s">
        <v>57</v>
      </c>
      <c r="I1383" s="292">
        <f>SUM(I1378:I1382)</f>
        <v>11.92</v>
      </c>
      <c r="J1383" s="292">
        <f t="shared" ref="J1383:L1383" si="116">SUM(J1378:J1382)</f>
        <v>15.02</v>
      </c>
      <c r="K1383" s="292">
        <f t="shared" si="116"/>
        <v>4.66</v>
      </c>
      <c r="L1383" s="292">
        <f t="shared" si="116"/>
        <v>137.56</v>
      </c>
      <c r="M1383" s="292"/>
      <c r="N1383" s="139">
        <f>SUM(N1377:N1382)</f>
        <v>20.805895</v>
      </c>
    </row>
    <row r="1384" spans="1:14" ht="22.5" x14ac:dyDescent="0.2">
      <c r="A1384" s="224" t="s">
        <v>273</v>
      </c>
      <c r="B1384" s="224" t="s">
        <v>175</v>
      </c>
      <c r="C1384" s="224"/>
      <c r="D1384" s="224"/>
      <c r="E1384" s="93" t="s">
        <v>60</v>
      </c>
      <c r="F1384" s="93">
        <v>52</v>
      </c>
      <c r="G1384" s="93">
        <v>38</v>
      </c>
      <c r="H1384" s="93"/>
      <c r="I1384" s="93">
        <v>10.23</v>
      </c>
      <c r="J1384" s="93">
        <v>6.6</v>
      </c>
      <c r="K1384" s="93">
        <v>0.23</v>
      </c>
      <c r="L1384" s="93">
        <v>89.9</v>
      </c>
      <c r="M1384" s="73">
        <v>323.91000000000003</v>
      </c>
      <c r="N1384" s="138">
        <f t="shared" si="114"/>
        <v>16.843319999999999</v>
      </c>
    </row>
    <row r="1385" spans="1:14" x14ac:dyDescent="0.2">
      <c r="A1385" s="224"/>
      <c r="B1385" s="224"/>
      <c r="C1385" s="224"/>
      <c r="D1385" s="224"/>
      <c r="E1385" s="93" t="s">
        <v>71</v>
      </c>
      <c r="F1385" s="93">
        <v>8</v>
      </c>
      <c r="G1385" s="93">
        <v>8</v>
      </c>
      <c r="H1385" s="93"/>
      <c r="I1385" s="93">
        <v>0.69</v>
      </c>
      <c r="J1385" s="93">
        <v>0.12</v>
      </c>
      <c r="K1385" s="93">
        <v>13.09</v>
      </c>
      <c r="L1385" s="93">
        <v>16.72</v>
      </c>
      <c r="M1385" s="73">
        <v>55.61</v>
      </c>
      <c r="N1385" s="138">
        <f t="shared" si="114"/>
        <v>0.44488</v>
      </c>
    </row>
    <row r="1386" spans="1:14" x14ac:dyDescent="0.2">
      <c r="A1386" s="93"/>
      <c r="B1386" s="291"/>
      <c r="C1386" s="357"/>
      <c r="D1386" s="357"/>
      <c r="E1386" s="93" t="s">
        <v>274</v>
      </c>
      <c r="F1386" s="93">
        <v>11</v>
      </c>
      <c r="G1386" s="93">
        <v>11</v>
      </c>
      <c r="H1386" s="93"/>
      <c r="I1386" s="93">
        <v>0.31</v>
      </c>
      <c r="J1386" s="93">
        <v>0.35</v>
      </c>
      <c r="K1386" s="93">
        <v>0.51</v>
      </c>
      <c r="L1386" s="93">
        <v>6.38</v>
      </c>
      <c r="M1386" s="73">
        <v>51.71</v>
      </c>
      <c r="N1386" s="138">
        <f t="shared" si="114"/>
        <v>0.56881000000000004</v>
      </c>
    </row>
    <row r="1387" spans="1:14" ht="12" customHeight="1" x14ac:dyDescent="0.2">
      <c r="A1387" s="93"/>
      <c r="B1387" s="291"/>
      <c r="C1387" s="357"/>
      <c r="D1387" s="357"/>
      <c r="E1387" s="93" t="s">
        <v>52</v>
      </c>
      <c r="F1387" s="93">
        <v>31</v>
      </c>
      <c r="G1387" s="93">
        <v>26</v>
      </c>
      <c r="H1387" s="93"/>
      <c r="I1387" s="93">
        <v>0.36</v>
      </c>
      <c r="J1387" s="93" t="s">
        <v>21</v>
      </c>
      <c r="K1387" s="93">
        <v>2.54</v>
      </c>
      <c r="L1387" s="93">
        <v>10.68</v>
      </c>
      <c r="M1387" s="73">
        <v>27.74</v>
      </c>
      <c r="N1387" s="138">
        <f t="shared" si="114"/>
        <v>0.85993999999999993</v>
      </c>
    </row>
    <row r="1388" spans="1:14" ht="22.5" x14ac:dyDescent="0.2">
      <c r="A1388" s="93"/>
      <c r="B1388" s="291"/>
      <c r="C1388" s="357">
        <v>70</v>
      </c>
      <c r="D1388" s="357">
        <v>70</v>
      </c>
      <c r="E1388" s="93" t="s">
        <v>51</v>
      </c>
      <c r="F1388" s="93">
        <v>4</v>
      </c>
      <c r="G1388" s="93">
        <v>4</v>
      </c>
      <c r="H1388" s="93"/>
      <c r="I1388" s="93"/>
      <c r="J1388" s="93">
        <v>3.99</v>
      </c>
      <c r="K1388" s="93" t="s">
        <v>21</v>
      </c>
      <c r="L1388" s="93">
        <v>35.96</v>
      </c>
      <c r="M1388" s="73">
        <v>118.3</v>
      </c>
      <c r="N1388" s="138">
        <f t="shared" si="114"/>
        <v>0.47320000000000001</v>
      </c>
    </row>
    <row r="1389" spans="1:14" x14ac:dyDescent="0.2">
      <c r="A1389" s="93"/>
      <c r="B1389" s="291"/>
      <c r="C1389" s="357"/>
      <c r="D1389" s="357"/>
      <c r="E1389" s="93" t="s">
        <v>91</v>
      </c>
      <c r="F1389" s="93">
        <v>5</v>
      </c>
      <c r="G1389" s="93">
        <v>5</v>
      </c>
      <c r="H1389" s="93"/>
      <c r="I1389" s="93">
        <v>0.63</v>
      </c>
      <c r="J1389" s="93">
        <v>0.56999999999999995</v>
      </c>
      <c r="K1389" s="93">
        <v>0.03</v>
      </c>
      <c r="L1389" s="93">
        <v>7.85</v>
      </c>
      <c r="M1389" s="73">
        <v>220.75</v>
      </c>
      <c r="N1389" s="138">
        <f t="shared" si="114"/>
        <v>1.10375</v>
      </c>
    </row>
    <row r="1390" spans="1:14" ht="12" customHeight="1" x14ac:dyDescent="0.2">
      <c r="A1390" s="93"/>
      <c r="B1390" s="291"/>
      <c r="C1390" s="357"/>
      <c r="D1390" s="357"/>
      <c r="E1390" s="93" t="s">
        <v>93</v>
      </c>
      <c r="F1390" s="117">
        <v>6</v>
      </c>
      <c r="G1390" s="117">
        <v>6</v>
      </c>
      <c r="H1390" s="93"/>
      <c r="I1390" s="93">
        <v>0.61</v>
      </c>
      <c r="J1390" s="93">
        <v>0.06</v>
      </c>
      <c r="K1390" s="93">
        <v>4.0999999999999996</v>
      </c>
      <c r="L1390" s="93">
        <v>20.04</v>
      </c>
      <c r="M1390" s="73"/>
      <c r="N1390" s="138">
        <f t="shared" si="114"/>
        <v>0</v>
      </c>
    </row>
    <row r="1391" spans="1:14" ht="11.25" customHeight="1" x14ac:dyDescent="0.2">
      <c r="A1391" s="93"/>
      <c r="B1391" s="291"/>
      <c r="C1391" s="357"/>
      <c r="D1391" s="357"/>
      <c r="E1391" s="93" t="s">
        <v>95</v>
      </c>
      <c r="F1391" s="93"/>
      <c r="G1391" s="93">
        <v>82</v>
      </c>
      <c r="H1391" s="93"/>
      <c r="I1391" s="93"/>
      <c r="J1391" s="93"/>
      <c r="K1391" s="93"/>
      <c r="L1391" s="93"/>
      <c r="M1391" s="73"/>
      <c r="N1391" s="138"/>
    </row>
    <row r="1392" spans="1:14" ht="22.5" x14ac:dyDescent="0.2">
      <c r="A1392" s="93"/>
      <c r="B1392" s="291"/>
      <c r="C1392" s="357"/>
      <c r="D1392" s="357"/>
      <c r="E1392" s="93" t="s">
        <v>51</v>
      </c>
      <c r="F1392" s="93">
        <v>4</v>
      </c>
      <c r="G1392" s="93">
        <v>4</v>
      </c>
      <c r="H1392" s="93"/>
      <c r="I1392" s="93"/>
      <c r="J1392" s="93">
        <v>3.99</v>
      </c>
      <c r="K1392" s="93" t="s">
        <v>21</v>
      </c>
      <c r="L1392" s="103">
        <v>35.96</v>
      </c>
      <c r="M1392" s="73">
        <v>118.3</v>
      </c>
      <c r="N1392" s="138">
        <f t="shared" si="114"/>
        <v>0.47320000000000001</v>
      </c>
    </row>
    <row r="1393" spans="1:14" ht="12" customHeight="1" x14ac:dyDescent="0.2">
      <c r="A1393" s="93"/>
      <c r="B1393" s="291"/>
      <c r="C1393" s="357"/>
      <c r="D1393" s="357"/>
      <c r="E1393" s="93"/>
      <c r="F1393" s="93"/>
      <c r="G1393" s="93"/>
      <c r="H1393" s="93"/>
      <c r="I1393" s="292">
        <f>SUM(I1384:I1392)</f>
        <v>12.83</v>
      </c>
      <c r="J1393" s="292">
        <f>SUM(J1384:J1392)</f>
        <v>15.68</v>
      </c>
      <c r="K1393" s="292">
        <f>SUM(K1384:K1392)</f>
        <v>20.5</v>
      </c>
      <c r="L1393" s="292">
        <f>SUM(L1384:L1392)</f>
        <v>223.49</v>
      </c>
      <c r="M1393" s="292"/>
      <c r="N1393" s="139">
        <f>SUM(N1384:N1392)</f>
        <v>20.767099999999996</v>
      </c>
    </row>
    <row r="1394" spans="1:14" ht="12" customHeight="1" x14ac:dyDescent="0.2">
      <c r="A1394" s="489" t="s">
        <v>203</v>
      </c>
      <c r="B1394" s="490" t="s">
        <v>204</v>
      </c>
      <c r="C1394" s="366"/>
      <c r="D1394" s="366"/>
      <c r="E1394" s="289" t="s">
        <v>205</v>
      </c>
      <c r="F1394" s="289">
        <v>35.700000000000003</v>
      </c>
      <c r="G1394" s="289">
        <v>35.700000000000003</v>
      </c>
      <c r="H1394" s="289"/>
      <c r="I1394" s="289">
        <v>2.8</v>
      </c>
      <c r="J1394" s="289">
        <v>0.4</v>
      </c>
      <c r="K1394" s="289">
        <v>28.5</v>
      </c>
      <c r="L1394" s="289">
        <v>132</v>
      </c>
      <c r="M1394" s="113">
        <v>64.72</v>
      </c>
      <c r="N1394" s="138">
        <f t="shared" si="114"/>
        <v>2.3105040000000003</v>
      </c>
    </row>
    <row r="1395" spans="1:14" x14ac:dyDescent="0.2">
      <c r="A1395" s="489"/>
      <c r="B1395" s="491"/>
      <c r="C1395" s="451" t="s">
        <v>400</v>
      </c>
      <c r="D1395" s="451" t="s">
        <v>422</v>
      </c>
      <c r="E1395" s="289" t="s">
        <v>206</v>
      </c>
      <c r="F1395" s="289">
        <v>5</v>
      </c>
      <c r="G1395" s="289">
        <v>5</v>
      </c>
      <c r="H1395" s="289"/>
      <c r="I1395" s="289"/>
      <c r="J1395" s="289">
        <v>14.9</v>
      </c>
      <c r="K1395" s="289"/>
      <c r="L1395" s="289">
        <v>134.80000000000001</v>
      </c>
      <c r="M1395" s="113">
        <v>504.7</v>
      </c>
      <c r="N1395" s="138">
        <f t="shared" si="114"/>
        <v>2.5234999999999999</v>
      </c>
    </row>
    <row r="1396" spans="1:14" x14ac:dyDescent="0.2">
      <c r="A1396" s="489"/>
      <c r="B1396" s="288"/>
      <c r="C1396" s="367"/>
      <c r="D1396" s="367"/>
      <c r="E1396" s="289" t="s">
        <v>207</v>
      </c>
      <c r="F1396" s="289">
        <v>2</v>
      </c>
      <c r="G1396" s="289">
        <v>2</v>
      </c>
      <c r="H1396" s="289"/>
      <c r="I1396" s="289"/>
      <c r="J1396" s="289"/>
      <c r="K1396" s="289"/>
      <c r="L1396" s="289"/>
      <c r="M1396" s="113"/>
      <c r="N1396" s="138">
        <f t="shared" si="114"/>
        <v>0</v>
      </c>
    </row>
    <row r="1397" spans="1:14" ht="12" customHeight="1" x14ac:dyDescent="0.2">
      <c r="A1397" s="489"/>
      <c r="B1397" s="115"/>
      <c r="C1397" s="115"/>
      <c r="D1397" s="115"/>
      <c r="E1397" s="289" t="s">
        <v>208</v>
      </c>
      <c r="F1397" s="289"/>
      <c r="G1397" s="289"/>
      <c r="H1397" s="289">
        <v>200</v>
      </c>
      <c r="I1397" s="116">
        <f>SUM(I1394:I1396)</f>
        <v>2.8</v>
      </c>
      <c r="J1397" s="116">
        <f t="shared" ref="J1397:L1397" si="117">SUM(J1394:J1396)</f>
        <v>15.3</v>
      </c>
      <c r="K1397" s="116">
        <f t="shared" si="117"/>
        <v>28.5</v>
      </c>
      <c r="L1397" s="116">
        <f t="shared" si="117"/>
        <v>266.8</v>
      </c>
      <c r="M1397" s="116"/>
      <c r="N1397" s="139">
        <f>SUM(N1394:N1396)</f>
        <v>4.8340040000000002</v>
      </c>
    </row>
    <row r="1398" spans="1:14" x14ac:dyDescent="0.2">
      <c r="A1398" s="298" t="s">
        <v>180</v>
      </c>
      <c r="B1398" s="484" t="s">
        <v>181</v>
      </c>
      <c r="C1398" s="362"/>
      <c r="D1398" s="362"/>
      <c r="E1398" s="298" t="s">
        <v>45</v>
      </c>
      <c r="F1398" s="298">
        <v>25</v>
      </c>
      <c r="G1398" s="298">
        <v>22</v>
      </c>
      <c r="H1398" s="297"/>
      <c r="I1398" s="298">
        <v>0.1</v>
      </c>
      <c r="J1398" s="298">
        <v>0.09</v>
      </c>
      <c r="K1398" s="298">
        <v>2.2000000000000002</v>
      </c>
      <c r="L1398" s="298">
        <v>9.9</v>
      </c>
      <c r="M1398" s="73">
        <v>83.14</v>
      </c>
      <c r="N1398" s="138">
        <f t="shared" si="114"/>
        <v>2.0785</v>
      </c>
    </row>
    <row r="1399" spans="1:14" x14ac:dyDescent="0.2">
      <c r="A1399" s="298"/>
      <c r="B1399" s="485"/>
      <c r="C1399" s="363"/>
      <c r="D1399" s="363"/>
      <c r="E1399" s="298" t="s">
        <v>20</v>
      </c>
      <c r="F1399" s="298">
        <v>20</v>
      </c>
      <c r="G1399" s="298">
        <v>20</v>
      </c>
      <c r="H1399" s="297"/>
      <c r="I1399" s="298"/>
      <c r="J1399" s="298"/>
      <c r="K1399" s="298">
        <v>19.96</v>
      </c>
      <c r="L1399" s="298">
        <v>75.8</v>
      </c>
      <c r="M1399" s="73">
        <v>52.87</v>
      </c>
      <c r="N1399" s="138">
        <f t="shared" si="114"/>
        <v>1.0573999999999999</v>
      </c>
    </row>
    <row r="1400" spans="1:14" ht="15" customHeight="1" x14ac:dyDescent="0.2">
      <c r="A1400" s="298"/>
      <c r="B1400" s="283"/>
      <c r="C1400" s="352"/>
      <c r="D1400" s="352"/>
      <c r="E1400" s="298"/>
      <c r="F1400" s="298"/>
      <c r="G1400" s="298"/>
      <c r="H1400" s="297">
        <v>200</v>
      </c>
      <c r="I1400" s="78">
        <f>SUM(I1398:I1399)</f>
        <v>0.1</v>
      </c>
      <c r="J1400" s="78">
        <f t="shared" ref="J1400:L1400" si="118">SUM(J1398:J1399)</f>
        <v>0.09</v>
      </c>
      <c r="K1400" s="78">
        <f t="shared" si="118"/>
        <v>22.16</v>
      </c>
      <c r="L1400" s="78">
        <f t="shared" si="118"/>
        <v>85.7</v>
      </c>
      <c r="M1400" s="78"/>
      <c r="N1400" s="139">
        <f>SUM(N1398:N1399)</f>
        <v>3.1358999999999999</v>
      </c>
    </row>
    <row r="1401" spans="1:14" ht="22.5" x14ac:dyDescent="0.2">
      <c r="A1401" s="93"/>
      <c r="B1401" s="484" t="s">
        <v>71</v>
      </c>
      <c r="C1401" s="437" t="s">
        <v>373</v>
      </c>
      <c r="D1401" s="437" t="s">
        <v>374</v>
      </c>
      <c r="E1401" s="84" t="s">
        <v>72</v>
      </c>
      <c r="F1401" s="84">
        <v>40</v>
      </c>
      <c r="G1401" s="84">
        <v>40</v>
      </c>
      <c r="H1401" s="85">
        <v>40</v>
      </c>
      <c r="I1401" s="298">
        <v>3.48</v>
      </c>
      <c r="J1401" s="298">
        <v>0.6</v>
      </c>
      <c r="K1401" s="298">
        <v>16</v>
      </c>
      <c r="L1401" s="298">
        <v>83.6</v>
      </c>
      <c r="M1401" s="73">
        <v>55.61</v>
      </c>
      <c r="N1401" s="138">
        <f t="shared" si="114"/>
        <v>2.2244000000000002</v>
      </c>
    </row>
    <row r="1402" spans="1:14" x14ac:dyDescent="0.2">
      <c r="A1402" s="93"/>
      <c r="B1402" s="485"/>
      <c r="C1402" s="363"/>
      <c r="D1402" s="363"/>
      <c r="E1402" s="298" t="s">
        <v>73</v>
      </c>
      <c r="F1402" s="298">
        <v>80</v>
      </c>
      <c r="G1402" s="298">
        <v>80</v>
      </c>
      <c r="H1402" s="297">
        <v>80</v>
      </c>
      <c r="I1402" s="298">
        <v>5.28</v>
      </c>
      <c r="J1402" s="298">
        <v>0.96</v>
      </c>
      <c r="K1402" s="298">
        <v>28.24</v>
      </c>
      <c r="L1402" s="298">
        <v>144.80000000000001</v>
      </c>
      <c r="M1402" s="73">
        <v>46.28</v>
      </c>
      <c r="N1402" s="138">
        <f t="shared" si="114"/>
        <v>3.7023999999999999</v>
      </c>
    </row>
    <row r="1403" spans="1:14" ht="22.5" customHeight="1" x14ac:dyDescent="0.2">
      <c r="A1403" s="93"/>
      <c r="B1403" s="283"/>
      <c r="C1403" s="352"/>
      <c r="D1403" s="352"/>
      <c r="E1403" s="298"/>
      <c r="F1403" s="298"/>
      <c r="G1403" s="298"/>
      <c r="H1403" s="297"/>
      <c r="I1403" s="78">
        <f>SUM(I1401:I1402)</f>
        <v>8.76</v>
      </c>
      <c r="J1403" s="78">
        <f t="shared" ref="J1403:L1403" si="119">SUM(J1401:J1402)</f>
        <v>1.56</v>
      </c>
      <c r="K1403" s="78">
        <f t="shared" si="119"/>
        <v>44.239999999999995</v>
      </c>
      <c r="L1403" s="78">
        <f t="shared" si="119"/>
        <v>228.4</v>
      </c>
      <c r="M1403" s="78"/>
      <c r="N1403" s="139">
        <f>SUM(N1401:N1402)</f>
        <v>5.9268000000000001</v>
      </c>
    </row>
    <row r="1404" spans="1:14" x14ac:dyDescent="0.2">
      <c r="A1404" s="482" t="s">
        <v>275</v>
      </c>
      <c r="B1404" s="480" t="s">
        <v>276</v>
      </c>
      <c r="C1404" s="358"/>
      <c r="D1404" s="358"/>
      <c r="E1404" s="93" t="s">
        <v>64</v>
      </c>
      <c r="F1404" s="93">
        <v>31</v>
      </c>
      <c r="G1404" s="93">
        <v>31</v>
      </c>
      <c r="H1404" s="93">
        <v>100</v>
      </c>
      <c r="I1404" s="93">
        <v>3.22</v>
      </c>
      <c r="J1404" s="93">
        <v>0.34</v>
      </c>
      <c r="K1404" s="93">
        <v>21.91</v>
      </c>
      <c r="L1404" s="93">
        <v>104.5</v>
      </c>
      <c r="M1404" s="73">
        <v>31.32</v>
      </c>
      <c r="N1404" s="138">
        <f t="shared" si="114"/>
        <v>0.97092000000000001</v>
      </c>
    </row>
    <row r="1405" spans="1:14" x14ac:dyDescent="0.2">
      <c r="A1405" s="493"/>
      <c r="B1405" s="481"/>
      <c r="C1405" s="359"/>
      <c r="D1405" s="359"/>
      <c r="E1405" s="93" t="s">
        <v>128</v>
      </c>
      <c r="F1405" s="93">
        <v>1</v>
      </c>
      <c r="G1405" s="93">
        <v>10</v>
      </c>
      <c r="H1405" s="93"/>
      <c r="I1405" s="93">
        <v>1.04</v>
      </c>
      <c r="J1405" s="93">
        <v>0.11</v>
      </c>
      <c r="K1405" s="93">
        <v>6.91</v>
      </c>
      <c r="L1405" s="93">
        <v>33.700000000000003</v>
      </c>
      <c r="M1405" s="73">
        <v>31.32</v>
      </c>
      <c r="N1405" s="138">
        <f t="shared" si="114"/>
        <v>3.1320000000000001E-2</v>
      </c>
    </row>
    <row r="1406" spans="1:14" x14ac:dyDescent="0.2">
      <c r="A1406" s="493"/>
      <c r="B1406" s="291"/>
      <c r="C1406" s="357"/>
      <c r="D1406" s="357"/>
      <c r="E1406" s="93" t="s">
        <v>91</v>
      </c>
      <c r="F1406" s="93">
        <v>0.6</v>
      </c>
      <c r="G1406" s="93">
        <v>2.6</v>
      </c>
      <c r="H1406" s="93"/>
      <c r="I1406" s="93">
        <v>3.3</v>
      </c>
      <c r="J1406" s="93">
        <v>2.99</v>
      </c>
      <c r="K1406" s="93">
        <v>0.18</v>
      </c>
      <c r="L1406" s="93">
        <v>40.82</v>
      </c>
      <c r="M1406" s="73">
        <v>220.75</v>
      </c>
      <c r="N1406" s="138">
        <f t="shared" si="114"/>
        <v>0.13244999999999998</v>
      </c>
    </row>
    <row r="1407" spans="1:14" ht="22.5" x14ac:dyDescent="0.2">
      <c r="A1407" s="295"/>
      <c r="B1407" s="291"/>
      <c r="C1407" s="357"/>
      <c r="D1407" s="357"/>
      <c r="E1407" s="93" t="s">
        <v>23</v>
      </c>
      <c r="F1407" s="93">
        <v>31</v>
      </c>
      <c r="G1407" s="93">
        <v>3.1</v>
      </c>
      <c r="H1407" s="93"/>
      <c r="I1407" s="93">
        <v>0.248</v>
      </c>
      <c r="J1407" s="93">
        <v>22.5</v>
      </c>
      <c r="K1407" s="93">
        <v>0.81</v>
      </c>
      <c r="L1407" s="93">
        <v>204.91</v>
      </c>
      <c r="M1407" s="73">
        <v>504.7</v>
      </c>
      <c r="N1407" s="138">
        <f t="shared" si="114"/>
        <v>15.6457</v>
      </c>
    </row>
    <row r="1408" spans="1:14" x14ac:dyDescent="0.2">
      <c r="A1408" s="295"/>
      <c r="B1408" s="291"/>
      <c r="C1408" s="357">
        <v>100</v>
      </c>
      <c r="D1408" s="357">
        <v>100</v>
      </c>
      <c r="E1408" s="93" t="s">
        <v>20</v>
      </c>
      <c r="F1408" s="93">
        <v>10</v>
      </c>
      <c r="G1408" s="93">
        <v>10</v>
      </c>
      <c r="H1408" s="93"/>
      <c r="I1408" s="93" t="s">
        <v>21</v>
      </c>
      <c r="J1408" s="93" t="s">
        <v>21</v>
      </c>
      <c r="K1408" s="93">
        <v>9.98</v>
      </c>
      <c r="L1408" s="93">
        <v>37.9</v>
      </c>
      <c r="M1408" s="73">
        <v>52.87</v>
      </c>
      <c r="N1408" s="138">
        <f t="shared" si="114"/>
        <v>0.52869999999999995</v>
      </c>
    </row>
    <row r="1409" spans="1:14" x14ac:dyDescent="0.2">
      <c r="A1409" s="296"/>
      <c r="B1409" s="291"/>
      <c r="C1409" s="357"/>
      <c r="D1409" s="357"/>
      <c r="E1409" s="93" t="s">
        <v>127</v>
      </c>
      <c r="F1409" s="93">
        <v>1.2</v>
      </c>
      <c r="G1409" s="93">
        <v>12</v>
      </c>
      <c r="H1409" s="93"/>
      <c r="I1409" s="93" t="s">
        <v>21</v>
      </c>
      <c r="J1409" s="93" t="s">
        <v>21</v>
      </c>
      <c r="K1409" s="93" t="s">
        <v>21</v>
      </c>
      <c r="L1409" s="93" t="s">
        <v>21</v>
      </c>
      <c r="M1409" s="73"/>
      <c r="N1409" s="138">
        <f t="shared" si="114"/>
        <v>0</v>
      </c>
    </row>
    <row r="1410" spans="1:14" x14ac:dyDescent="0.2">
      <c r="A1410" s="93"/>
      <c r="B1410" s="291"/>
      <c r="C1410" s="357"/>
      <c r="D1410" s="357"/>
      <c r="E1410" s="93" t="s">
        <v>143</v>
      </c>
      <c r="F1410" s="93">
        <v>125</v>
      </c>
      <c r="G1410" s="93">
        <v>125</v>
      </c>
      <c r="H1410" s="93"/>
      <c r="I1410" s="93">
        <v>3.35</v>
      </c>
      <c r="J1410" s="103">
        <v>3.13</v>
      </c>
      <c r="K1410" s="93">
        <v>5.91</v>
      </c>
      <c r="L1410" s="93">
        <v>50.65</v>
      </c>
      <c r="M1410" s="73">
        <v>51.71</v>
      </c>
      <c r="N1410" s="138">
        <f t="shared" si="114"/>
        <v>6.4637500000000001</v>
      </c>
    </row>
    <row r="1411" spans="1:14" x14ac:dyDescent="0.2">
      <c r="A1411" s="93"/>
      <c r="B1411" s="291"/>
      <c r="C1411" s="357"/>
      <c r="D1411" s="357"/>
      <c r="E1411" s="93" t="s">
        <v>22</v>
      </c>
      <c r="F1411" s="93">
        <v>4</v>
      </c>
      <c r="G1411" s="93">
        <v>4</v>
      </c>
      <c r="H1411" s="93"/>
      <c r="I1411" s="93" t="s">
        <v>21</v>
      </c>
      <c r="J1411" s="93" t="s">
        <v>21</v>
      </c>
      <c r="K1411" s="93" t="s">
        <v>21</v>
      </c>
      <c r="L1411" s="117"/>
      <c r="M1411" s="73"/>
      <c r="N1411" s="138">
        <f t="shared" si="114"/>
        <v>0</v>
      </c>
    </row>
    <row r="1412" spans="1:14" x14ac:dyDescent="0.2">
      <c r="A1412" s="93"/>
      <c r="B1412" s="291"/>
      <c r="C1412" s="357"/>
      <c r="D1412" s="357"/>
      <c r="E1412" s="93" t="s">
        <v>277</v>
      </c>
      <c r="F1412" s="93">
        <v>50</v>
      </c>
      <c r="G1412" s="93">
        <v>50</v>
      </c>
      <c r="H1412" s="93"/>
      <c r="I1412" s="93" t="s">
        <v>21</v>
      </c>
      <c r="J1412" s="93" t="s">
        <v>21</v>
      </c>
      <c r="K1412" s="93" t="s">
        <v>21</v>
      </c>
      <c r="L1412" s="93" t="s">
        <v>21</v>
      </c>
      <c r="M1412" s="73"/>
      <c r="N1412" s="138"/>
    </row>
    <row r="1413" spans="1:14" x14ac:dyDescent="0.2">
      <c r="A1413" s="93"/>
      <c r="B1413" s="291"/>
      <c r="C1413" s="357"/>
      <c r="D1413" s="357"/>
      <c r="E1413" s="93" t="s">
        <v>131</v>
      </c>
      <c r="F1413" s="93"/>
      <c r="G1413" s="93"/>
      <c r="H1413" s="93"/>
      <c r="I1413" s="93" t="s">
        <v>21</v>
      </c>
      <c r="J1413" s="93" t="s">
        <v>21</v>
      </c>
      <c r="K1413" s="93" t="s">
        <v>21</v>
      </c>
      <c r="L1413" s="93" t="s">
        <v>21</v>
      </c>
      <c r="M1413" s="73"/>
      <c r="N1413" s="138"/>
    </row>
    <row r="1414" spans="1:14" x14ac:dyDescent="0.2">
      <c r="A1414" s="93"/>
      <c r="B1414" s="291"/>
      <c r="C1414" s="357"/>
      <c r="D1414" s="357"/>
      <c r="E1414" s="93" t="s">
        <v>153</v>
      </c>
      <c r="F1414" s="93">
        <v>30.6</v>
      </c>
      <c r="G1414" s="93">
        <v>22.5</v>
      </c>
      <c r="H1414" s="93"/>
      <c r="I1414" s="93">
        <v>5.69</v>
      </c>
      <c r="J1414" s="93">
        <v>3.67</v>
      </c>
      <c r="K1414" s="93"/>
      <c r="L1414" s="93">
        <v>50.3</v>
      </c>
      <c r="M1414" s="73">
        <v>323.91000000000003</v>
      </c>
      <c r="N1414" s="138">
        <f t="shared" si="114"/>
        <v>9.9116460000000011</v>
      </c>
    </row>
    <row r="1415" spans="1:14" x14ac:dyDescent="0.2">
      <c r="A1415" s="93"/>
      <c r="B1415" s="291"/>
      <c r="C1415" s="357"/>
      <c r="D1415" s="357"/>
      <c r="E1415" s="93" t="s">
        <v>50</v>
      </c>
      <c r="F1415" s="93">
        <v>39.299999999999997</v>
      </c>
      <c r="G1415" s="93">
        <v>29.5</v>
      </c>
      <c r="H1415" s="93"/>
      <c r="I1415" s="93">
        <v>0.59</v>
      </c>
      <c r="J1415" s="93">
        <v>0.11</v>
      </c>
      <c r="K1415" s="93" t="s">
        <v>21</v>
      </c>
      <c r="L1415" s="93">
        <v>24.19</v>
      </c>
      <c r="M1415" s="73">
        <v>30.16</v>
      </c>
      <c r="N1415" s="138">
        <f t="shared" si="114"/>
        <v>1.1852880000000001</v>
      </c>
    </row>
    <row r="1416" spans="1:14" ht="12" customHeight="1" x14ac:dyDescent="0.2">
      <c r="A1416" s="93"/>
      <c r="B1416" s="291"/>
      <c r="C1416" s="357"/>
      <c r="D1416" s="357"/>
      <c r="E1416" s="93" t="s">
        <v>52</v>
      </c>
      <c r="F1416" s="93">
        <v>10.1</v>
      </c>
      <c r="G1416" s="93">
        <v>8.5</v>
      </c>
      <c r="H1416" s="93"/>
      <c r="I1416" s="93">
        <v>0.14000000000000001</v>
      </c>
      <c r="J1416" s="93" t="s">
        <v>21</v>
      </c>
      <c r="K1416" s="93">
        <v>0.97</v>
      </c>
      <c r="L1416" s="93">
        <v>4.13</v>
      </c>
      <c r="M1416" s="73">
        <v>27.74</v>
      </c>
      <c r="N1416" s="138">
        <f t="shared" si="114"/>
        <v>0.28017399999999998</v>
      </c>
    </row>
    <row r="1417" spans="1:14" ht="12" customHeight="1" x14ac:dyDescent="0.2">
      <c r="A1417" s="93"/>
      <c r="B1417" s="291"/>
      <c r="C1417" s="357"/>
      <c r="D1417" s="357"/>
      <c r="E1417" s="93" t="s">
        <v>23</v>
      </c>
      <c r="F1417" s="93">
        <v>6.5</v>
      </c>
      <c r="G1417" s="93">
        <v>6.5</v>
      </c>
      <c r="H1417" s="93"/>
      <c r="I1417" s="93">
        <v>0.05</v>
      </c>
      <c r="J1417" s="93">
        <v>4.71</v>
      </c>
      <c r="K1417" s="93">
        <v>0.16</v>
      </c>
      <c r="L1417" s="93">
        <v>42.97</v>
      </c>
      <c r="M1417" s="73">
        <v>504.7</v>
      </c>
      <c r="N1417" s="138">
        <f t="shared" si="114"/>
        <v>3.2805499999999999</v>
      </c>
    </row>
    <row r="1418" spans="1:14" x14ac:dyDescent="0.2">
      <c r="A1418" s="93"/>
      <c r="B1418" s="291"/>
      <c r="C1418" s="357"/>
      <c r="D1418" s="357"/>
      <c r="E1418" s="93" t="s">
        <v>225</v>
      </c>
      <c r="F1418" s="93"/>
      <c r="G1418" s="93">
        <v>65</v>
      </c>
      <c r="H1418" s="93"/>
      <c r="I1418" s="93"/>
      <c r="J1418" s="93"/>
      <c r="K1418" s="93"/>
      <c r="L1418" s="93"/>
      <c r="M1418" s="73"/>
      <c r="N1418" s="138"/>
    </row>
    <row r="1419" spans="1:14" x14ac:dyDescent="0.2">
      <c r="A1419" s="93"/>
      <c r="B1419" s="291"/>
      <c r="C1419" s="357"/>
      <c r="D1419" s="357"/>
      <c r="E1419" s="93" t="s">
        <v>79</v>
      </c>
      <c r="F1419" s="93">
        <v>0.3</v>
      </c>
      <c r="G1419" s="93">
        <v>1.5</v>
      </c>
      <c r="H1419" s="93"/>
      <c r="I1419" s="93">
        <v>0.18</v>
      </c>
      <c r="J1419" s="93">
        <v>0.17</v>
      </c>
      <c r="K1419" s="93" t="s">
        <v>21</v>
      </c>
      <c r="L1419" s="93">
        <v>2.35</v>
      </c>
      <c r="M1419" s="73">
        <v>220.75</v>
      </c>
      <c r="N1419" s="138">
        <f t="shared" si="114"/>
        <v>6.6224999999999992E-2</v>
      </c>
    </row>
    <row r="1420" spans="1:14" x14ac:dyDescent="0.2">
      <c r="A1420" s="93"/>
      <c r="B1420" s="291"/>
      <c r="C1420" s="357"/>
      <c r="D1420" s="357"/>
      <c r="E1420" s="93" t="s">
        <v>278</v>
      </c>
      <c r="F1420" s="93">
        <v>2.5</v>
      </c>
      <c r="G1420" s="93">
        <v>0.2</v>
      </c>
      <c r="H1420" s="93"/>
      <c r="I1420" s="93" t="s">
        <v>21</v>
      </c>
      <c r="J1420" s="93">
        <v>0.24</v>
      </c>
      <c r="K1420" s="93" t="s">
        <v>21</v>
      </c>
      <c r="L1420" s="93">
        <v>2.25</v>
      </c>
      <c r="M1420" s="73"/>
      <c r="N1420" s="138">
        <f t="shared" si="114"/>
        <v>0</v>
      </c>
    </row>
    <row r="1421" spans="1:14" ht="12" customHeight="1" x14ac:dyDescent="0.2">
      <c r="A1421" s="93"/>
      <c r="B1421" s="291"/>
      <c r="C1421" s="357"/>
      <c r="D1421" s="357"/>
      <c r="E1421" s="93" t="s">
        <v>279</v>
      </c>
      <c r="F1421" s="93"/>
      <c r="G1421" s="93"/>
      <c r="H1421" s="93">
        <v>100</v>
      </c>
      <c r="I1421" s="93" t="s">
        <v>21</v>
      </c>
      <c r="J1421" s="93" t="s">
        <v>21</v>
      </c>
      <c r="K1421" s="93" t="s">
        <v>21</v>
      </c>
      <c r="L1421" s="93" t="s">
        <v>21</v>
      </c>
      <c r="M1421" s="73"/>
      <c r="N1421" s="138"/>
    </row>
    <row r="1422" spans="1:14" ht="22.5" x14ac:dyDescent="0.2">
      <c r="A1422" s="93"/>
      <c r="B1422" s="291"/>
      <c r="C1422" s="357"/>
      <c r="D1422" s="357"/>
      <c r="E1422" s="93" t="s">
        <v>23</v>
      </c>
      <c r="F1422" s="93">
        <v>1.2</v>
      </c>
      <c r="G1422" s="93"/>
      <c r="H1422" s="93"/>
      <c r="I1422" s="93"/>
      <c r="J1422" s="93"/>
      <c r="K1422" s="93"/>
      <c r="L1422" s="93"/>
      <c r="M1422" s="73">
        <v>504.7</v>
      </c>
      <c r="N1422" s="138">
        <f t="shared" si="114"/>
        <v>0.60563999999999996</v>
      </c>
    </row>
    <row r="1423" spans="1:14" x14ac:dyDescent="0.2">
      <c r="A1423" s="93"/>
      <c r="B1423" s="291"/>
      <c r="C1423" s="357"/>
      <c r="D1423" s="357"/>
      <c r="E1423" s="93" t="s">
        <v>211</v>
      </c>
      <c r="F1423" s="93">
        <v>46.4</v>
      </c>
      <c r="G1423" s="93"/>
      <c r="H1423" s="93"/>
      <c r="I1423" s="103"/>
      <c r="J1423" s="93"/>
      <c r="K1423" s="93"/>
      <c r="L1423" s="93"/>
      <c r="M1423" s="73"/>
      <c r="N1423" s="138"/>
    </row>
    <row r="1424" spans="1:14" ht="12" customHeight="1" x14ac:dyDescent="0.2">
      <c r="A1424" s="93"/>
      <c r="B1424" s="291"/>
      <c r="C1424" s="357"/>
      <c r="D1424" s="357"/>
      <c r="E1424" s="93"/>
      <c r="F1424" s="93"/>
      <c r="G1424" s="93"/>
      <c r="H1424" s="93"/>
      <c r="I1424" s="124">
        <f>SUM(I1404:I1423)</f>
        <v>17.808</v>
      </c>
      <c r="J1424" s="124">
        <f t="shared" ref="J1424:L1424" si="120">SUM(J1404:J1423)</f>
        <v>37.970000000000006</v>
      </c>
      <c r="K1424" s="124">
        <f t="shared" si="120"/>
        <v>46.83</v>
      </c>
      <c r="L1424" s="124">
        <f t="shared" si="120"/>
        <v>598.66999999999996</v>
      </c>
      <c r="M1424" s="124"/>
      <c r="N1424" s="139">
        <f>SUM(N1404:N1423)</f>
        <v>39.102363000000011</v>
      </c>
    </row>
    <row r="1425" spans="1:14" x14ac:dyDescent="0.2">
      <c r="A1425" s="93"/>
      <c r="B1425" s="293" t="s">
        <v>83</v>
      </c>
      <c r="C1425" s="369"/>
      <c r="D1425" s="369"/>
      <c r="E1425" s="292"/>
      <c r="F1425" s="292"/>
      <c r="G1425" s="292"/>
      <c r="H1425" s="292"/>
      <c r="I1425" s="124">
        <f>I1424+I1370</f>
        <v>36.866</v>
      </c>
      <c r="J1425" s="124">
        <f>J1424+J1370</f>
        <v>55.714000000000006</v>
      </c>
      <c r="K1425" s="124">
        <f>K1424+K1370</f>
        <v>161.911</v>
      </c>
      <c r="L1425" s="124">
        <f>L1424+L1370</f>
        <v>1299.08</v>
      </c>
      <c r="M1425" s="124"/>
      <c r="N1425" s="139">
        <f>N1424+N1403+N1400+N1397+N1393+N1383+N1376</f>
        <v>102.55190000000002</v>
      </c>
    </row>
    <row r="1426" spans="1:14" x14ac:dyDescent="0.2">
      <c r="A1426" s="292"/>
      <c r="B1426" s="299" t="s">
        <v>243</v>
      </c>
      <c r="C1426" s="355"/>
      <c r="D1426" s="355"/>
      <c r="E1426" s="117"/>
      <c r="F1426" s="117"/>
      <c r="G1426" s="117"/>
      <c r="H1426" s="93"/>
      <c r="I1426" s="118">
        <f>I1425+I1370</f>
        <v>55.924000000000007</v>
      </c>
      <c r="J1426" s="118">
        <f>J1425+J1370</f>
        <v>73.457999999999998</v>
      </c>
      <c r="K1426" s="118">
        <f>K1425+K1370</f>
        <v>276.99199999999996</v>
      </c>
      <c r="L1426" s="118">
        <f>L1425+L1370</f>
        <v>1999.4899999999998</v>
      </c>
      <c r="M1426" s="118"/>
      <c r="N1426" s="139">
        <f>N1425+N1370</f>
        <v>149.71169000000003</v>
      </c>
    </row>
    <row r="1427" spans="1:14" ht="12" customHeight="1" x14ac:dyDescent="0.2">
      <c r="A1427" s="285" t="s">
        <v>1</v>
      </c>
      <c r="B1427" s="284" t="s">
        <v>2</v>
      </c>
      <c r="C1427" s="353"/>
      <c r="D1427" s="353"/>
      <c r="E1427" s="285" t="s">
        <v>3</v>
      </c>
      <c r="F1427" s="285" t="s">
        <v>4</v>
      </c>
      <c r="G1427" s="285" t="s">
        <v>5</v>
      </c>
      <c r="H1427" s="285" t="s">
        <v>6</v>
      </c>
      <c r="I1427" s="285" t="s">
        <v>7</v>
      </c>
      <c r="J1427" s="285" t="s">
        <v>8</v>
      </c>
      <c r="K1427" s="285" t="s">
        <v>9</v>
      </c>
      <c r="L1427" s="285" t="s">
        <v>10</v>
      </c>
      <c r="M1427" s="73" t="s">
        <v>11</v>
      </c>
      <c r="N1427" s="138"/>
    </row>
    <row r="1428" spans="1:14" x14ac:dyDescent="0.2">
      <c r="H1428" s="5"/>
      <c r="M1428" s="5"/>
      <c r="N1428" s="5"/>
    </row>
    <row r="1429" spans="1:14" x14ac:dyDescent="0.2">
      <c r="H1429" s="5"/>
      <c r="M1429" s="5"/>
      <c r="N1429" s="5"/>
    </row>
    <row r="1430" spans="1:14" x14ac:dyDescent="0.2">
      <c r="H1430" s="5"/>
      <c r="M1430" s="5"/>
      <c r="N1430" s="5"/>
    </row>
    <row r="1431" spans="1:14" x14ac:dyDescent="0.2">
      <c r="H1431" s="5"/>
      <c r="M1431" s="5"/>
      <c r="N1431" s="5"/>
    </row>
    <row r="1432" spans="1:14" x14ac:dyDescent="0.2">
      <c r="H1432" s="5"/>
      <c r="M1432" s="5"/>
      <c r="N1432" s="5"/>
    </row>
    <row r="1433" spans="1:14" ht="12" customHeight="1" x14ac:dyDescent="0.2">
      <c r="H1433" s="5"/>
      <c r="M1433" s="5"/>
      <c r="N1433" s="5"/>
    </row>
    <row r="1434" spans="1:14" x14ac:dyDescent="0.2">
      <c r="H1434" s="5"/>
      <c r="M1434" s="5"/>
      <c r="N1434" s="5"/>
    </row>
    <row r="1435" spans="1:14" ht="12" customHeight="1" x14ac:dyDescent="0.2">
      <c r="H1435" s="5"/>
      <c r="M1435" s="5"/>
      <c r="N1435" s="5"/>
    </row>
    <row r="1436" spans="1:14" x14ac:dyDescent="0.2">
      <c r="H1436" s="5"/>
      <c r="M1436" s="5"/>
      <c r="N1436" s="5"/>
    </row>
    <row r="1437" spans="1:14" x14ac:dyDescent="0.2">
      <c r="H1437" s="5"/>
      <c r="M1437" s="5"/>
      <c r="N1437" s="5"/>
    </row>
    <row r="1438" spans="1:14" ht="12" customHeight="1" x14ac:dyDescent="0.2">
      <c r="H1438" s="5"/>
      <c r="M1438" s="5"/>
      <c r="N1438" s="5"/>
    </row>
    <row r="1439" spans="1:14" ht="12" customHeight="1" x14ac:dyDescent="0.2">
      <c r="H1439" s="5"/>
      <c r="M1439" s="5"/>
      <c r="N1439" s="5"/>
    </row>
    <row r="1440" spans="1:14" x14ac:dyDescent="0.2">
      <c r="H1440" s="5"/>
      <c r="M1440" s="5"/>
      <c r="N1440" s="5"/>
    </row>
    <row r="1441" spans="8:14" x14ac:dyDescent="0.2">
      <c r="H1441" s="5"/>
      <c r="M1441" s="5"/>
      <c r="N1441" s="5"/>
    </row>
    <row r="1442" spans="8:14" x14ac:dyDescent="0.2">
      <c r="H1442" s="5"/>
      <c r="M1442" s="5"/>
      <c r="N1442" s="5"/>
    </row>
    <row r="1443" spans="8:14" ht="12" customHeight="1" x14ac:dyDescent="0.2">
      <c r="H1443" s="5"/>
      <c r="M1443" s="5"/>
      <c r="N1443" s="5"/>
    </row>
    <row r="1444" spans="8:14" x14ac:dyDescent="0.2">
      <c r="H1444" s="5"/>
      <c r="M1444" s="5"/>
      <c r="N1444" s="5"/>
    </row>
    <row r="1445" spans="8:14" x14ac:dyDescent="0.2">
      <c r="H1445" s="5"/>
      <c r="M1445" s="5"/>
      <c r="N1445" s="5"/>
    </row>
    <row r="1446" spans="8:14" ht="12" customHeight="1" x14ac:dyDescent="0.2">
      <c r="H1446" s="5"/>
      <c r="M1446" s="5"/>
      <c r="N1446" s="5"/>
    </row>
    <row r="1447" spans="8:14" x14ac:dyDescent="0.2">
      <c r="H1447" s="5"/>
      <c r="M1447" s="5"/>
      <c r="N1447" s="5"/>
    </row>
    <row r="1448" spans="8:14" x14ac:dyDescent="0.2">
      <c r="H1448" s="5"/>
      <c r="M1448" s="5"/>
      <c r="N1448" s="5"/>
    </row>
    <row r="1449" spans="8:14" x14ac:dyDescent="0.2">
      <c r="H1449" s="5"/>
      <c r="M1449" s="5"/>
      <c r="N1449" s="5"/>
    </row>
    <row r="1450" spans="8:14" x14ac:dyDescent="0.2">
      <c r="H1450" s="5"/>
      <c r="M1450" s="5"/>
      <c r="N1450" s="5"/>
    </row>
    <row r="1451" spans="8:14" x14ac:dyDescent="0.2">
      <c r="H1451" s="5"/>
      <c r="M1451" s="5"/>
      <c r="N1451" s="5"/>
    </row>
    <row r="1452" spans="8:14" x14ac:dyDescent="0.2">
      <c r="H1452" s="5"/>
      <c r="M1452" s="5"/>
      <c r="N1452" s="5"/>
    </row>
    <row r="1453" spans="8:14" x14ac:dyDescent="0.2">
      <c r="H1453" s="5"/>
      <c r="M1453" s="5"/>
      <c r="N1453" s="5"/>
    </row>
    <row r="1454" spans="8:14" x14ac:dyDescent="0.2">
      <c r="H1454" s="5"/>
      <c r="M1454" s="5"/>
      <c r="N1454" s="5"/>
    </row>
    <row r="1455" spans="8:14" x14ac:dyDescent="0.2">
      <c r="H1455" s="5"/>
      <c r="M1455" s="5"/>
      <c r="N1455" s="5"/>
    </row>
    <row r="1456" spans="8:14" x14ac:dyDescent="0.2">
      <c r="H1456" s="5"/>
      <c r="M1456" s="5"/>
      <c r="N1456" s="5"/>
    </row>
    <row r="1457" spans="8:14" x14ac:dyDescent="0.2">
      <c r="H1457" s="5"/>
      <c r="M1457" s="5"/>
      <c r="N1457" s="5"/>
    </row>
    <row r="1458" spans="8:14" x14ac:dyDescent="0.2">
      <c r="H1458" s="5"/>
      <c r="M1458" s="5"/>
      <c r="N1458" s="5"/>
    </row>
    <row r="1459" spans="8:14" x14ac:dyDescent="0.2">
      <c r="H1459" s="5"/>
      <c r="M1459" s="5"/>
      <c r="N1459" s="5"/>
    </row>
    <row r="1460" spans="8:14" x14ac:dyDescent="0.2">
      <c r="H1460" s="5"/>
      <c r="M1460" s="5"/>
      <c r="N1460" s="5"/>
    </row>
    <row r="1461" spans="8:14" ht="12" customHeight="1" x14ac:dyDescent="0.2">
      <c r="H1461" s="5"/>
      <c r="M1461" s="5"/>
      <c r="N1461" s="5"/>
    </row>
    <row r="1462" spans="8:14" x14ac:dyDescent="0.2">
      <c r="H1462" s="5"/>
      <c r="M1462" s="5"/>
      <c r="N1462" s="5"/>
    </row>
    <row r="1463" spans="8:14" x14ac:dyDescent="0.2">
      <c r="H1463" s="5"/>
      <c r="M1463" s="5"/>
      <c r="N1463" s="5"/>
    </row>
    <row r="1464" spans="8:14" x14ac:dyDescent="0.2">
      <c r="H1464" s="5"/>
      <c r="M1464" s="5"/>
      <c r="N1464" s="5"/>
    </row>
    <row r="1465" spans="8:14" x14ac:dyDescent="0.2">
      <c r="H1465" s="5"/>
      <c r="M1465" s="5"/>
      <c r="N1465" s="5"/>
    </row>
    <row r="1466" spans="8:14" ht="12" customHeight="1" x14ac:dyDescent="0.2">
      <c r="H1466" s="5"/>
      <c r="M1466" s="5"/>
      <c r="N1466" s="5"/>
    </row>
    <row r="1467" spans="8:14" x14ac:dyDescent="0.2">
      <c r="H1467" s="5"/>
      <c r="M1467" s="5"/>
      <c r="N1467" s="5"/>
    </row>
    <row r="1468" spans="8:14" ht="12" customHeight="1" x14ac:dyDescent="0.2">
      <c r="H1468" s="5"/>
      <c r="M1468" s="5"/>
      <c r="N1468" s="5"/>
    </row>
    <row r="1469" spans="8:14" x14ac:dyDescent="0.2">
      <c r="H1469" s="5"/>
      <c r="M1469" s="5"/>
      <c r="N1469" s="5"/>
    </row>
    <row r="1470" spans="8:14" x14ac:dyDescent="0.2">
      <c r="H1470" s="5"/>
      <c r="M1470" s="5"/>
      <c r="N1470" s="5"/>
    </row>
    <row r="1471" spans="8:14" x14ac:dyDescent="0.2">
      <c r="H1471" s="5"/>
      <c r="M1471" s="5"/>
      <c r="N1471" s="5"/>
    </row>
    <row r="1472" spans="8:14" ht="12" customHeight="1" x14ac:dyDescent="0.2">
      <c r="H1472" s="5"/>
      <c r="M1472" s="5"/>
      <c r="N1472" s="5"/>
    </row>
    <row r="1473" spans="8:14" x14ac:dyDescent="0.2">
      <c r="H1473" s="5"/>
      <c r="M1473" s="5"/>
      <c r="N1473" s="5"/>
    </row>
    <row r="1474" spans="8:14" x14ac:dyDescent="0.2">
      <c r="H1474" s="5"/>
      <c r="M1474" s="5"/>
      <c r="N1474" s="5"/>
    </row>
    <row r="1475" spans="8:14" x14ac:dyDescent="0.2">
      <c r="H1475" s="5"/>
      <c r="M1475" s="5"/>
      <c r="N1475" s="5"/>
    </row>
    <row r="1476" spans="8:14" x14ac:dyDescent="0.2">
      <c r="H1476" s="5"/>
      <c r="M1476" s="5"/>
      <c r="N1476" s="5"/>
    </row>
    <row r="1477" spans="8:14" x14ac:dyDescent="0.2">
      <c r="H1477" s="5"/>
      <c r="M1477" s="5"/>
      <c r="N1477" s="5"/>
    </row>
    <row r="1478" spans="8:14" ht="12" customHeight="1" x14ac:dyDescent="0.2">
      <c r="H1478" s="5"/>
      <c r="M1478" s="5"/>
      <c r="N1478" s="5"/>
    </row>
    <row r="1479" spans="8:14" x14ac:dyDescent="0.2">
      <c r="H1479" s="5"/>
      <c r="M1479" s="5"/>
      <c r="N1479" s="5"/>
    </row>
    <row r="1480" spans="8:14" x14ac:dyDescent="0.2">
      <c r="H1480" s="5"/>
      <c r="M1480" s="5"/>
      <c r="N1480" s="5"/>
    </row>
    <row r="1481" spans="8:14" x14ac:dyDescent="0.2">
      <c r="H1481" s="5"/>
      <c r="M1481" s="5"/>
      <c r="N1481" s="5"/>
    </row>
    <row r="1482" spans="8:14" ht="12" customHeight="1" x14ac:dyDescent="0.2">
      <c r="H1482" s="5"/>
      <c r="M1482" s="5"/>
      <c r="N1482" s="5"/>
    </row>
    <row r="1483" spans="8:14" x14ac:dyDescent="0.2">
      <c r="H1483" s="5"/>
      <c r="M1483" s="5"/>
      <c r="N1483" s="5"/>
    </row>
    <row r="1484" spans="8:14" x14ac:dyDescent="0.2">
      <c r="H1484" s="5"/>
      <c r="M1484" s="5"/>
      <c r="N1484" s="5"/>
    </row>
    <row r="1485" spans="8:14" x14ac:dyDescent="0.2">
      <c r="H1485" s="5"/>
      <c r="M1485" s="5"/>
      <c r="N1485" s="5"/>
    </row>
    <row r="1486" spans="8:14" x14ac:dyDescent="0.2">
      <c r="H1486" s="5"/>
      <c r="M1486" s="5"/>
      <c r="N1486" s="5"/>
    </row>
    <row r="1487" spans="8:14" x14ac:dyDescent="0.2">
      <c r="H1487" s="5"/>
      <c r="M1487" s="5"/>
      <c r="N1487" s="5"/>
    </row>
    <row r="1488" spans="8:14" x14ac:dyDescent="0.2">
      <c r="H1488" s="5"/>
      <c r="M1488" s="5"/>
      <c r="N1488" s="5"/>
    </row>
    <row r="1489" spans="8:14" x14ac:dyDescent="0.2">
      <c r="H1489" s="5"/>
      <c r="M1489" s="5"/>
      <c r="N1489" s="5"/>
    </row>
    <row r="1490" spans="8:14" x14ac:dyDescent="0.2">
      <c r="H1490" s="5"/>
      <c r="M1490" s="5"/>
      <c r="N1490" s="5"/>
    </row>
    <row r="1491" spans="8:14" x14ac:dyDescent="0.2">
      <c r="H1491" s="5"/>
      <c r="M1491" s="5"/>
      <c r="N1491" s="5"/>
    </row>
    <row r="1492" spans="8:14" x14ac:dyDescent="0.2">
      <c r="H1492" s="5"/>
      <c r="M1492" s="5"/>
      <c r="N1492" s="5"/>
    </row>
    <row r="1493" spans="8:14" x14ac:dyDescent="0.2">
      <c r="H1493" s="5"/>
      <c r="M1493" s="5"/>
      <c r="N1493" s="5"/>
    </row>
    <row r="1494" spans="8:14" x14ac:dyDescent="0.2">
      <c r="H1494" s="5"/>
      <c r="M1494" s="5"/>
      <c r="N1494" s="5"/>
    </row>
    <row r="1495" spans="8:14" x14ac:dyDescent="0.2">
      <c r="H1495" s="5"/>
      <c r="M1495" s="5"/>
      <c r="N1495" s="5"/>
    </row>
    <row r="1496" spans="8:14" x14ac:dyDescent="0.2">
      <c r="H1496" s="5"/>
      <c r="M1496" s="5"/>
      <c r="N1496" s="5"/>
    </row>
    <row r="1497" spans="8:14" x14ac:dyDescent="0.2">
      <c r="H1497" s="5"/>
      <c r="M1497" s="5"/>
      <c r="N1497" s="5"/>
    </row>
    <row r="1498" spans="8:14" ht="12" customHeight="1" x14ac:dyDescent="0.2">
      <c r="H1498" s="5"/>
      <c r="M1498" s="5"/>
      <c r="N1498" s="5"/>
    </row>
    <row r="1499" spans="8:14" x14ac:dyDescent="0.2">
      <c r="H1499" s="5"/>
      <c r="M1499" s="5"/>
      <c r="N1499" s="5"/>
    </row>
    <row r="1500" spans="8:14" x14ac:dyDescent="0.2">
      <c r="H1500" s="5"/>
      <c r="M1500" s="5"/>
      <c r="N1500" s="5"/>
    </row>
    <row r="1501" spans="8:14" ht="12" customHeight="1" x14ac:dyDescent="0.2">
      <c r="H1501" s="5"/>
      <c r="M1501" s="5"/>
      <c r="N1501" s="5"/>
    </row>
    <row r="1502" spans="8:14" ht="12" customHeight="1" x14ac:dyDescent="0.2">
      <c r="H1502" s="5"/>
      <c r="M1502" s="5"/>
      <c r="N1502" s="5"/>
    </row>
    <row r="1503" spans="8:14" ht="12" customHeight="1" x14ac:dyDescent="0.2">
      <c r="H1503" s="5"/>
      <c r="M1503" s="5"/>
      <c r="N1503" s="5"/>
    </row>
    <row r="1504" spans="8:14" ht="12" customHeight="1" x14ac:dyDescent="0.2">
      <c r="H1504" s="5"/>
      <c r="M1504" s="5"/>
      <c r="N1504" s="5"/>
    </row>
    <row r="1505" spans="8:14" x14ac:dyDescent="0.2">
      <c r="H1505" s="5"/>
      <c r="M1505" s="5"/>
      <c r="N1505" s="5"/>
    </row>
    <row r="1506" spans="8:14" x14ac:dyDescent="0.2">
      <c r="H1506" s="5"/>
      <c r="M1506" s="5"/>
      <c r="N1506" s="5"/>
    </row>
    <row r="1507" spans="8:14" ht="12" customHeight="1" x14ac:dyDescent="0.2">
      <c r="H1507" s="5"/>
      <c r="M1507" s="5"/>
      <c r="N1507" s="5"/>
    </row>
    <row r="1508" spans="8:14" x14ac:dyDescent="0.2">
      <c r="H1508" s="5"/>
      <c r="M1508" s="5"/>
      <c r="N1508" s="5"/>
    </row>
    <row r="1509" spans="8:14" x14ac:dyDescent="0.2">
      <c r="H1509" s="5"/>
      <c r="M1509" s="5"/>
      <c r="N1509" s="5"/>
    </row>
    <row r="1510" spans="8:14" x14ac:dyDescent="0.2">
      <c r="H1510" s="5"/>
      <c r="M1510" s="5"/>
      <c r="N1510" s="5"/>
    </row>
    <row r="1511" spans="8:14" x14ac:dyDescent="0.2">
      <c r="H1511" s="5"/>
      <c r="M1511" s="5"/>
      <c r="N1511" s="5"/>
    </row>
    <row r="1512" spans="8:14" x14ac:dyDescent="0.2">
      <c r="H1512" s="5"/>
      <c r="M1512" s="5"/>
      <c r="N1512" s="5"/>
    </row>
    <row r="1513" spans="8:14" ht="12" customHeight="1" x14ac:dyDescent="0.2">
      <c r="H1513" s="5"/>
      <c r="M1513" s="5"/>
      <c r="N1513" s="5"/>
    </row>
    <row r="1514" spans="8:14" x14ac:dyDescent="0.2">
      <c r="H1514" s="5"/>
      <c r="M1514" s="5"/>
      <c r="N1514" s="5"/>
    </row>
    <row r="1515" spans="8:14" x14ac:dyDescent="0.2">
      <c r="H1515" s="5"/>
      <c r="M1515" s="5"/>
      <c r="N1515" s="5"/>
    </row>
    <row r="1516" spans="8:14" ht="12" customHeight="1" x14ac:dyDescent="0.2">
      <c r="H1516" s="5"/>
      <c r="M1516" s="5"/>
      <c r="N1516" s="5"/>
    </row>
    <row r="1517" spans="8:14" x14ac:dyDescent="0.2">
      <c r="H1517" s="5"/>
      <c r="M1517" s="5"/>
      <c r="N1517" s="5"/>
    </row>
    <row r="1518" spans="8:14" x14ac:dyDescent="0.2">
      <c r="H1518" s="5"/>
      <c r="M1518" s="5"/>
      <c r="N1518" s="5"/>
    </row>
    <row r="1519" spans="8:14" x14ac:dyDescent="0.2">
      <c r="H1519" s="5"/>
      <c r="M1519" s="5"/>
      <c r="N1519" s="5"/>
    </row>
    <row r="1520" spans="8:14" ht="12" customHeight="1" x14ac:dyDescent="0.2">
      <c r="H1520" s="5"/>
      <c r="M1520" s="5"/>
      <c r="N1520" s="5"/>
    </row>
    <row r="1521" spans="8:14" ht="12" customHeight="1" x14ac:dyDescent="0.2">
      <c r="H1521" s="5"/>
      <c r="M1521" s="5"/>
      <c r="N1521" s="5"/>
    </row>
    <row r="1522" spans="8:14" x14ac:dyDescent="0.2">
      <c r="H1522" s="5"/>
      <c r="M1522" s="5"/>
      <c r="N1522" s="5"/>
    </row>
    <row r="1523" spans="8:14" x14ac:dyDescent="0.2">
      <c r="H1523" s="5"/>
      <c r="M1523" s="5"/>
      <c r="N1523" s="5"/>
    </row>
    <row r="1524" spans="8:14" x14ac:dyDescent="0.2">
      <c r="H1524" s="5"/>
      <c r="M1524" s="5"/>
      <c r="N1524" s="5"/>
    </row>
    <row r="1525" spans="8:14" x14ac:dyDescent="0.2">
      <c r="H1525" s="5"/>
      <c r="M1525" s="5"/>
      <c r="N1525" s="5"/>
    </row>
    <row r="1526" spans="8:14" x14ac:dyDescent="0.2">
      <c r="H1526" s="5"/>
      <c r="M1526" s="5"/>
      <c r="N1526" s="5"/>
    </row>
    <row r="1527" spans="8:14" x14ac:dyDescent="0.2">
      <c r="H1527" s="5"/>
      <c r="M1527" s="5"/>
      <c r="N1527" s="5"/>
    </row>
    <row r="1528" spans="8:14" ht="12" customHeight="1" x14ac:dyDescent="0.2">
      <c r="H1528" s="5"/>
      <c r="M1528" s="5"/>
      <c r="N1528" s="5"/>
    </row>
    <row r="1529" spans="8:14" x14ac:dyDescent="0.2">
      <c r="H1529" s="5"/>
      <c r="M1529" s="5"/>
      <c r="N1529" s="5"/>
    </row>
    <row r="1530" spans="8:14" ht="12" customHeight="1" x14ac:dyDescent="0.2">
      <c r="H1530" s="5"/>
      <c r="M1530" s="5"/>
      <c r="N1530" s="5"/>
    </row>
    <row r="1531" spans="8:14" x14ac:dyDescent="0.2">
      <c r="H1531" s="5"/>
      <c r="M1531" s="5"/>
      <c r="N1531" s="5"/>
    </row>
    <row r="1532" spans="8:14" x14ac:dyDescent="0.2">
      <c r="H1532" s="5"/>
      <c r="M1532" s="5"/>
      <c r="N1532" s="5"/>
    </row>
    <row r="1533" spans="8:14" x14ac:dyDescent="0.2">
      <c r="H1533" s="5"/>
      <c r="M1533" s="5"/>
      <c r="N1533" s="5"/>
    </row>
    <row r="1534" spans="8:14" x14ac:dyDescent="0.2">
      <c r="H1534" s="5"/>
      <c r="M1534" s="5"/>
      <c r="N1534" s="5"/>
    </row>
    <row r="1535" spans="8:14" ht="12" customHeight="1" x14ac:dyDescent="0.2">
      <c r="H1535" s="5"/>
      <c r="M1535" s="5"/>
      <c r="N1535" s="5"/>
    </row>
    <row r="1536" spans="8:14" x14ac:dyDescent="0.2">
      <c r="H1536" s="5"/>
      <c r="M1536" s="5"/>
      <c r="N1536" s="5"/>
    </row>
    <row r="1537" spans="8:14" x14ac:dyDescent="0.2">
      <c r="H1537" s="5"/>
      <c r="M1537" s="5"/>
      <c r="N1537" s="5"/>
    </row>
    <row r="1538" spans="8:14" x14ac:dyDescent="0.2">
      <c r="H1538" s="5"/>
      <c r="M1538" s="5"/>
      <c r="N1538" s="5"/>
    </row>
    <row r="1539" spans="8:14" x14ac:dyDescent="0.2">
      <c r="H1539" s="5"/>
      <c r="M1539" s="5"/>
      <c r="N1539" s="5"/>
    </row>
    <row r="1540" spans="8:14" x14ac:dyDescent="0.2">
      <c r="H1540" s="5"/>
      <c r="M1540" s="5"/>
      <c r="N1540" s="5"/>
    </row>
    <row r="1541" spans="8:14" x14ac:dyDescent="0.2">
      <c r="H1541" s="5"/>
      <c r="M1541" s="5"/>
      <c r="N1541" s="5"/>
    </row>
    <row r="1542" spans="8:14" x14ac:dyDescent="0.2">
      <c r="H1542" s="5"/>
      <c r="M1542" s="5"/>
      <c r="N1542" s="5"/>
    </row>
    <row r="1543" spans="8:14" x14ac:dyDescent="0.2">
      <c r="H1543" s="5"/>
      <c r="M1543" s="5"/>
      <c r="N1543" s="5"/>
    </row>
    <row r="1544" spans="8:14" x14ac:dyDescent="0.2">
      <c r="H1544" s="5"/>
      <c r="M1544" s="5"/>
      <c r="N1544" s="5"/>
    </row>
    <row r="1545" spans="8:14" x14ac:dyDescent="0.2">
      <c r="H1545" s="5"/>
      <c r="M1545" s="5"/>
      <c r="N1545" s="5"/>
    </row>
    <row r="1546" spans="8:14" ht="12" customHeight="1" x14ac:dyDescent="0.2">
      <c r="H1546" s="5"/>
      <c r="M1546" s="5"/>
      <c r="N1546" s="5"/>
    </row>
    <row r="1547" spans="8:14" x14ac:dyDescent="0.2">
      <c r="H1547" s="5"/>
      <c r="M1547" s="5"/>
      <c r="N1547" s="5"/>
    </row>
    <row r="1548" spans="8:14" x14ac:dyDescent="0.2">
      <c r="H1548" s="5"/>
      <c r="M1548" s="5"/>
      <c r="N1548" s="5"/>
    </row>
    <row r="1549" spans="8:14" x14ac:dyDescent="0.2">
      <c r="H1549" s="5"/>
      <c r="M1549" s="5"/>
      <c r="N1549" s="5"/>
    </row>
    <row r="1550" spans="8:14" x14ac:dyDescent="0.2">
      <c r="H1550" s="5"/>
      <c r="M1550" s="5"/>
      <c r="N1550" s="5"/>
    </row>
    <row r="1551" spans="8:14" x14ac:dyDescent="0.2">
      <c r="H1551" s="5"/>
      <c r="M1551" s="5"/>
      <c r="N1551" s="5"/>
    </row>
    <row r="1552" spans="8:14" x14ac:dyDescent="0.2">
      <c r="H1552" s="5"/>
      <c r="M1552" s="5"/>
      <c r="N1552" s="5"/>
    </row>
    <row r="1553" spans="8:14" x14ac:dyDescent="0.2">
      <c r="H1553" s="5"/>
      <c r="M1553" s="5"/>
      <c r="N1553" s="5"/>
    </row>
    <row r="1554" spans="8:14" ht="12" customHeight="1" x14ac:dyDescent="0.2">
      <c r="H1554" s="5"/>
      <c r="M1554" s="5"/>
      <c r="N1554" s="5"/>
    </row>
    <row r="1555" spans="8:14" x14ac:dyDescent="0.2">
      <c r="H1555" s="5"/>
      <c r="M1555" s="5"/>
      <c r="N1555" s="5"/>
    </row>
    <row r="1556" spans="8:14" x14ac:dyDescent="0.2">
      <c r="H1556" s="5"/>
      <c r="M1556" s="5"/>
      <c r="N1556" s="5"/>
    </row>
    <row r="1557" spans="8:14" x14ac:dyDescent="0.2">
      <c r="H1557" s="5"/>
      <c r="M1557" s="5"/>
      <c r="N1557" s="5"/>
    </row>
    <row r="1558" spans="8:14" x14ac:dyDescent="0.2">
      <c r="H1558" s="5"/>
      <c r="M1558" s="5"/>
      <c r="N1558" s="5"/>
    </row>
    <row r="1559" spans="8:14" x14ac:dyDescent="0.2">
      <c r="H1559" s="5"/>
      <c r="M1559" s="5"/>
      <c r="N1559" s="5"/>
    </row>
    <row r="1560" spans="8:14" x14ac:dyDescent="0.2">
      <c r="H1560" s="5"/>
      <c r="M1560" s="5"/>
      <c r="N1560" s="5"/>
    </row>
    <row r="1561" spans="8:14" x14ac:dyDescent="0.2">
      <c r="H1561" s="5"/>
      <c r="M1561" s="5"/>
      <c r="N1561" s="5"/>
    </row>
    <row r="1562" spans="8:14" x14ac:dyDescent="0.2">
      <c r="H1562" s="5"/>
      <c r="M1562" s="5"/>
      <c r="N1562" s="5"/>
    </row>
    <row r="1563" spans="8:14" x14ac:dyDescent="0.2">
      <c r="H1563" s="5"/>
      <c r="M1563" s="5"/>
      <c r="N1563" s="5"/>
    </row>
    <row r="1564" spans="8:14" x14ac:dyDescent="0.2">
      <c r="H1564" s="5"/>
      <c r="M1564" s="5"/>
      <c r="N1564" s="5"/>
    </row>
    <row r="1565" spans="8:14" x14ac:dyDescent="0.2">
      <c r="H1565" s="5"/>
      <c r="M1565" s="5"/>
      <c r="N1565" s="5"/>
    </row>
    <row r="1566" spans="8:14" ht="12" customHeight="1" x14ac:dyDescent="0.2">
      <c r="H1566" s="5"/>
      <c r="M1566" s="5"/>
      <c r="N1566" s="5"/>
    </row>
    <row r="1567" spans="8:14" x14ac:dyDescent="0.2">
      <c r="H1567" s="5"/>
      <c r="M1567" s="5"/>
      <c r="N1567" s="5"/>
    </row>
    <row r="1568" spans="8:14" x14ac:dyDescent="0.2">
      <c r="H1568" s="5"/>
      <c r="M1568" s="5"/>
      <c r="N1568" s="5"/>
    </row>
    <row r="1569" spans="8:14" x14ac:dyDescent="0.2">
      <c r="H1569" s="5"/>
      <c r="M1569" s="5"/>
      <c r="N1569" s="5"/>
    </row>
    <row r="1570" spans="8:14" x14ac:dyDescent="0.2">
      <c r="H1570" s="5"/>
      <c r="M1570" s="5"/>
      <c r="N1570" s="5"/>
    </row>
    <row r="1571" spans="8:14" x14ac:dyDescent="0.2">
      <c r="H1571" s="5"/>
      <c r="M1571" s="5"/>
      <c r="N1571" s="5"/>
    </row>
    <row r="1572" spans="8:14" x14ac:dyDescent="0.2">
      <c r="H1572" s="5"/>
      <c r="M1572" s="5"/>
      <c r="N1572" s="5"/>
    </row>
    <row r="1573" spans="8:14" x14ac:dyDescent="0.2">
      <c r="H1573" s="5"/>
      <c r="M1573" s="5"/>
      <c r="N1573" s="5"/>
    </row>
    <row r="1574" spans="8:14" ht="12" customHeight="1" x14ac:dyDescent="0.2">
      <c r="H1574" s="5"/>
      <c r="M1574" s="5"/>
      <c r="N1574" s="5"/>
    </row>
    <row r="1575" spans="8:14" x14ac:dyDescent="0.2">
      <c r="H1575" s="5"/>
      <c r="M1575" s="5"/>
      <c r="N1575" s="5"/>
    </row>
    <row r="1576" spans="8:14" x14ac:dyDescent="0.2">
      <c r="H1576" s="5"/>
      <c r="M1576" s="5"/>
      <c r="N1576" s="5"/>
    </row>
    <row r="1577" spans="8:14" x14ac:dyDescent="0.2">
      <c r="H1577" s="5"/>
      <c r="M1577" s="5"/>
      <c r="N1577" s="5"/>
    </row>
    <row r="1578" spans="8:14" x14ac:dyDescent="0.2">
      <c r="H1578" s="5"/>
      <c r="M1578" s="5"/>
      <c r="N1578" s="5"/>
    </row>
    <row r="1579" spans="8:14" x14ac:dyDescent="0.2">
      <c r="H1579" s="5"/>
      <c r="M1579" s="5"/>
      <c r="N1579" s="5"/>
    </row>
    <row r="1580" spans="8:14" x14ac:dyDescent="0.2">
      <c r="H1580" s="5"/>
      <c r="M1580" s="5"/>
      <c r="N1580" s="5"/>
    </row>
    <row r="1581" spans="8:14" x14ac:dyDescent="0.2">
      <c r="H1581" s="5"/>
      <c r="M1581" s="5"/>
      <c r="N1581" s="5"/>
    </row>
    <row r="1582" spans="8:14" ht="12" customHeight="1" x14ac:dyDescent="0.2">
      <c r="H1582" s="5"/>
      <c r="M1582" s="5"/>
      <c r="N1582" s="5"/>
    </row>
    <row r="1583" spans="8:14" x14ac:dyDescent="0.2">
      <c r="H1583" s="5"/>
      <c r="M1583" s="5"/>
      <c r="N1583" s="5"/>
    </row>
    <row r="1584" spans="8:14" x14ac:dyDescent="0.2">
      <c r="H1584" s="5"/>
      <c r="M1584" s="5"/>
      <c r="N1584" s="5"/>
    </row>
    <row r="1585" spans="8:14" ht="12" customHeight="1" x14ac:dyDescent="0.2">
      <c r="H1585" s="5"/>
      <c r="M1585" s="5"/>
      <c r="N1585" s="5"/>
    </row>
    <row r="1586" spans="8:14" x14ac:dyDescent="0.2">
      <c r="H1586" s="5"/>
      <c r="M1586" s="5"/>
      <c r="N1586" s="5"/>
    </row>
    <row r="1587" spans="8:14" x14ac:dyDescent="0.2">
      <c r="H1587" s="5"/>
      <c r="M1587" s="5"/>
      <c r="N1587" s="5"/>
    </row>
    <row r="1588" spans="8:14" x14ac:dyDescent="0.2">
      <c r="H1588" s="5"/>
      <c r="M1588" s="5"/>
      <c r="N1588" s="5"/>
    </row>
    <row r="1589" spans="8:14" x14ac:dyDescent="0.2">
      <c r="H1589" s="5"/>
      <c r="M1589" s="5"/>
      <c r="N1589" s="5"/>
    </row>
    <row r="1590" spans="8:14" ht="12" customHeight="1" x14ac:dyDescent="0.2">
      <c r="H1590" s="5"/>
      <c r="M1590" s="5"/>
      <c r="N1590" s="5"/>
    </row>
    <row r="1591" spans="8:14" x14ac:dyDescent="0.2">
      <c r="H1591" s="5"/>
      <c r="M1591" s="5"/>
      <c r="N1591" s="5"/>
    </row>
    <row r="1592" spans="8:14" x14ac:dyDescent="0.2">
      <c r="H1592" s="5"/>
      <c r="M1592" s="5"/>
      <c r="N1592" s="5"/>
    </row>
    <row r="1593" spans="8:14" x14ac:dyDescent="0.2">
      <c r="H1593" s="5"/>
      <c r="M1593" s="5"/>
      <c r="N1593" s="5"/>
    </row>
    <row r="1594" spans="8:14" x14ac:dyDescent="0.2">
      <c r="H1594" s="5"/>
      <c r="M1594" s="5"/>
      <c r="N1594" s="5"/>
    </row>
    <row r="1595" spans="8:14" x14ac:dyDescent="0.2">
      <c r="H1595" s="5"/>
      <c r="M1595" s="5"/>
      <c r="N1595" s="5"/>
    </row>
    <row r="1596" spans="8:14" x14ac:dyDescent="0.2">
      <c r="H1596" s="5"/>
      <c r="M1596" s="5"/>
      <c r="N1596" s="5"/>
    </row>
    <row r="1597" spans="8:14" ht="12" customHeight="1" x14ac:dyDescent="0.2">
      <c r="H1597" s="5"/>
      <c r="M1597" s="5"/>
      <c r="N1597" s="5"/>
    </row>
    <row r="1598" spans="8:14" x14ac:dyDescent="0.2">
      <c r="H1598" s="5"/>
      <c r="M1598" s="5"/>
      <c r="N1598" s="5"/>
    </row>
    <row r="1599" spans="8:14" x14ac:dyDescent="0.2">
      <c r="H1599" s="5"/>
      <c r="M1599" s="5"/>
      <c r="N1599" s="5"/>
    </row>
    <row r="1600" spans="8:14" x14ac:dyDescent="0.2">
      <c r="H1600" s="5"/>
      <c r="M1600" s="5"/>
      <c r="N1600" s="5"/>
    </row>
    <row r="1601" spans="8:14" x14ac:dyDescent="0.2">
      <c r="H1601" s="5"/>
      <c r="M1601" s="5"/>
      <c r="N1601" s="5"/>
    </row>
    <row r="1602" spans="8:14" x14ac:dyDescent="0.2">
      <c r="H1602" s="5"/>
      <c r="M1602" s="5"/>
      <c r="N1602" s="5"/>
    </row>
    <row r="1603" spans="8:14" ht="12" customHeight="1" x14ac:dyDescent="0.2">
      <c r="H1603" s="5"/>
      <c r="M1603" s="5"/>
      <c r="N1603" s="5"/>
    </row>
    <row r="1604" spans="8:14" x14ac:dyDescent="0.2">
      <c r="H1604" s="5"/>
      <c r="M1604" s="5"/>
      <c r="N1604" s="5"/>
    </row>
    <row r="1605" spans="8:14" x14ac:dyDescent="0.2">
      <c r="H1605" s="5"/>
      <c r="M1605" s="5"/>
      <c r="N1605" s="5"/>
    </row>
    <row r="1606" spans="8:14" x14ac:dyDescent="0.2">
      <c r="H1606" s="5"/>
      <c r="M1606" s="5"/>
      <c r="N1606" s="5"/>
    </row>
    <row r="1607" spans="8:14" x14ac:dyDescent="0.2">
      <c r="H1607" s="5"/>
      <c r="M1607" s="5"/>
      <c r="N1607" s="5"/>
    </row>
    <row r="1608" spans="8:14" x14ac:dyDescent="0.2">
      <c r="H1608" s="5"/>
      <c r="M1608" s="5"/>
      <c r="N1608" s="5"/>
    </row>
    <row r="1609" spans="8:14" x14ac:dyDescent="0.2">
      <c r="H1609" s="5"/>
      <c r="M1609" s="5"/>
      <c r="N1609" s="5"/>
    </row>
    <row r="1610" spans="8:14" x14ac:dyDescent="0.2">
      <c r="H1610" s="5"/>
      <c r="M1610" s="5"/>
      <c r="N1610" s="5"/>
    </row>
    <row r="1611" spans="8:14" x14ac:dyDescent="0.2">
      <c r="H1611" s="5"/>
      <c r="M1611" s="5"/>
      <c r="N1611" s="5"/>
    </row>
    <row r="1612" spans="8:14" x14ac:dyDescent="0.2">
      <c r="H1612" s="5"/>
      <c r="M1612" s="5"/>
      <c r="N1612" s="5"/>
    </row>
    <row r="1613" spans="8:14" x14ac:dyDescent="0.2">
      <c r="H1613" s="5"/>
      <c r="M1613" s="5"/>
      <c r="N1613" s="5"/>
    </row>
    <row r="1614" spans="8:14" x14ac:dyDescent="0.2">
      <c r="H1614" s="5"/>
      <c r="M1614" s="5"/>
      <c r="N1614" s="5"/>
    </row>
    <row r="1615" spans="8:14" x14ac:dyDescent="0.2">
      <c r="H1615" s="5"/>
      <c r="M1615" s="5"/>
      <c r="N1615" s="5"/>
    </row>
    <row r="1616" spans="8:14" x14ac:dyDescent="0.2">
      <c r="H1616" s="5"/>
      <c r="M1616" s="5"/>
      <c r="N1616" s="5"/>
    </row>
    <row r="1617" spans="8:14" ht="12" customHeight="1" x14ac:dyDescent="0.2">
      <c r="H1617" s="5"/>
      <c r="M1617" s="5"/>
      <c r="N1617" s="5"/>
    </row>
    <row r="1618" spans="8:14" x14ac:dyDescent="0.2">
      <c r="H1618" s="5"/>
      <c r="M1618" s="5"/>
      <c r="N1618" s="5"/>
    </row>
    <row r="1619" spans="8:14" x14ac:dyDescent="0.2">
      <c r="H1619" s="5"/>
      <c r="M1619" s="5"/>
      <c r="N1619" s="5"/>
    </row>
    <row r="1620" spans="8:14" x14ac:dyDescent="0.2">
      <c r="H1620" s="5"/>
      <c r="M1620" s="5"/>
      <c r="N1620" s="5"/>
    </row>
    <row r="1621" spans="8:14" x14ac:dyDescent="0.2">
      <c r="H1621" s="5"/>
      <c r="M1621" s="5"/>
      <c r="N1621" s="5"/>
    </row>
    <row r="1622" spans="8:14" x14ac:dyDescent="0.2">
      <c r="H1622" s="5"/>
      <c r="M1622" s="5"/>
      <c r="N1622" s="5"/>
    </row>
    <row r="1623" spans="8:14" x14ac:dyDescent="0.2">
      <c r="H1623" s="5"/>
      <c r="M1623" s="5"/>
      <c r="N1623" s="5"/>
    </row>
    <row r="1624" spans="8:14" x14ac:dyDescent="0.2">
      <c r="H1624" s="5"/>
      <c r="M1624" s="5"/>
      <c r="N1624" s="5"/>
    </row>
    <row r="1625" spans="8:14" ht="12" customHeight="1" x14ac:dyDescent="0.2">
      <c r="H1625" s="5"/>
      <c r="M1625" s="5"/>
      <c r="N1625" s="5"/>
    </row>
    <row r="1626" spans="8:14" x14ac:dyDescent="0.2">
      <c r="H1626" s="5"/>
      <c r="M1626" s="5"/>
      <c r="N1626" s="5"/>
    </row>
    <row r="1627" spans="8:14" x14ac:dyDescent="0.2">
      <c r="H1627" s="5"/>
      <c r="M1627" s="5"/>
      <c r="N1627" s="5"/>
    </row>
    <row r="1628" spans="8:14" x14ac:dyDescent="0.2">
      <c r="H1628" s="5"/>
      <c r="M1628" s="5"/>
      <c r="N1628" s="5"/>
    </row>
    <row r="1629" spans="8:14" x14ac:dyDescent="0.2">
      <c r="H1629" s="5"/>
      <c r="M1629" s="5"/>
      <c r="N1629" s="5"/>
    </row>
    <row r="1630" spans="8:14" x14ac:dyDescent="0.2">
      <c r="H1630" s="5"/>
      <c r="M1630" s="5"/>
      <c r="N1630" s="5"/>
    </row>
    <row r="1631" spans="8:14" x14ac:dyDescent="0.2">
      <c r="H1631" s="5"/>
      <c r="M1631" s="5"/>
      <c r="N1631" s="5"/>
    </row>
    <row r="1632" spans="8:14" x14ac:dyDescent="0.2">
      <c r="H1632" s="5"/>
      <c r="M1632" s="5"/>
      <c r="N1632" s="5"/>
    </row>
    <row r="1633" spans="8:14" x14ac:dyDescent="0.2">
      <c r="H1633" s="5"/>
      <c r="M1633" s="5"/>
      <c r="N1633" s="5"/>
    </row>
    <row r="1634" spans="8:14" x14ac:dyDescent="0.2">
      <c r="H1634" s="5"/>
      <c r="M1634" s="5"/>
      <c r="N1634" s="5"/>
    </row>
    <row r="1635" spans="8:14" x14ac:dyDescent="0.2">
      <c r="H1635" s="5"/>
      <c r="M1635" s="5"/>
      <c r="N1635" s="5"/>
    </row>
    <row r="1636" spans="8:14" x14ac:dyDescent="0.2">
      <c r="H1636" s="5"/>
      <c r="M1636" s="5"/>
      <c r="N1636" s="5"/>
    </row>
    <row r="1637" spans="8:14" ht="12" customHeight="1" x14ac:dyDescent="0.2">
      <c r="H1637" s="5"/>
      <c r="M1637" s="5"/>
      <c r="N1637" s="5"/>
    </row>
    <row r="1638" spans="8:14" x14ac:dyDescent="0.2">
      <c r="H1638" s="5"/>
      <c r="M1638" s="5"/>
      <c r="N1638" s="5"/>
    </row>
    <row r="1639" spans="8:14" x14ac:dyDescent="0.2">
      <c r="H1639" s="5"/>
      <c r="M1639" s="5"/>
      <c r="N1639" s="5"/>
    </row>
    <row r="1640" spans="8:14" x14ac:dyDescent="0.2">
      <c r="H1640" s="5"/>
      <c r="M1640" s="5"/>
      <c r="N1640" s="5"/>
    </row>
    <row r="1641" spans="8:14" x14ac:dyDescent="0.2">
      <c r="H1641" s="5"/>
      <c r="M1641" s="5"/>
      <c r="N1641" s="5"/>
    </row>
    <row r="1642" spans="8:14" ht="12" customHeight="1" x14ac:dyDescent="0.2">
      <c r="H1642" s="5"/>
      <c r="M1642" s="5"/>
      <c r="N1642" s="5"/>
    </row>
    <row r="1643" spans="8:14" ht="12" customHeight="1" x14ac:dyDescent="0.2">
      <c r="H1643" s="5"/>
      <c r="M1643" s="5"/>
      <c r="N1643" s="5"/>
    </row>
    <row r="1644" spans="8:14" x14ac:dyDescent="0.2">
      <c r="H1644" s="5"/>
      <c r="M1644" s="5"/>
      <c r="N1644" s="5"/>
    </row>
    <row r="1645" spans="8:14" x14ac:dyDescent="0.2">
      <c r="H1645" s="5"/>
      <c r="M1645" s="5"/>
      <c r="N1645" s="5"/>
    </row>
    <row r="1646" spans="8:14" ht="12" customHeight="1" x14ac:dyDescent="0.2">
      <c r="H1646" s="5"/>
      <c r="M1646" s="5"/>
      <c r="N1646" s="5"/>
    </row>
    <row r="1647" spans="8:14" x14ac:dyDescent="0.2">
      <c r="H1647" s="5"/>
      <c r="M1647" s="5"/>
      <c r="N1647" s="5"/>
    </row>
    <row r="1648" spans="8:14" x14ac:dyDescent="0.2">
      <c r="H1648" s="5"/>
      <c r="M1648" s="5"/>
      <c r="N1648" s="5"/>
    </row>
    <row r="1649" spans="8:14" x14ac:dyDescent="0.2">
      <c r="H1649" s="5"/>
      <c r="M1649" s="5"/>
      <c r="N1649" s="5"/>
    </row>
    <row r="1650" spans="8:14" x14ac:dyDescent="0.2">
      <c r="H1650" s="5"/>
      <c r="M1650" s="5"/>
      <c r="N1650" s="5"/>
    </row>
    <row r="1651" spans="8:14" x14ac:dyDescent="0.2">
      <c r="H1651" s="5"/>
      <c r="M1651" s="5"/>
      <c r="N1651" s="5"/>
    </row>
    <row r="1652" spans="8:14" x14ac:dyDescent="0.2">
      <c r="H1652" s="5"/>
      <c r="M1652" s="5"/>
      <c r="N1652" s="5"/>
    </row>
    <row r="1653" spans="8:14" x14ac:dyDescent="0.2">
      <c r="H1653" s="5"/>
      <c r="M1653" s="5"/>
      <c r="N1653" s="5"/>
    </row>
    <row r="1654" spans="8:14" x14ac:dyDescent="0.2">
      <c r="H1654" s="5"/>
      <c r="M1654" s="5"/>
      <c r="N1654" s="5"/>
    </row>
    <row r="1655" spans="8:14" x14ac:dyDescent="0.2">
      <c r="H1655" s="5"/>
      <c r="M1655" s="5"/>
      <c r="N1655" s="5"/>
    </row>
    <row r="1656" spans="8:14" x14ac:dyDescent="0.2">
      <c r="H1656" s="5"/>
      <c r="M1656" s="5"/>
      <c r="N1656" s="5"/>
    </row>
    <row r="1657" spans="8:14" x14ac:dyDescent="0.2">
      <c r="H1657" s="5"/>
      <c r="M1657" s="5"/>
      <c r="N1657" s="5"/>
    </row>
    <row r="1658" spans="8:14" x14ac:dyDescent="0.2">
      <c r="H1658" s="5"/>
      <c r="M1658" s="5"/>
      <c r="N1658" s="5"/>
    </row>
    <row r="1659" spans="8:14" x14ac:dyDescent="0.2">
      <c r="H1659" s="5"/>
      <c r="M1659" s="5"/>
      <c r="N1659" s="5"/>
    </row>
    <row r="1660" spans="8:14" ht="12" customHeight="1" x14ac:dyDescent="0.2">
      <c r="H1660" s="5"/>
      <c r="M1660" s="5"/>
      <c r="N1660" s="5"/>
    </row>
    <row r="1661" spans="8:14" x14ac:dyDescent="0.2">
      <c r="H1661" s="5"/>
      <c r="M1661" s="5"/>
      <c r="N1661" s="5"/>
    </row>
    <row r="1662" spans="8:14" x14ac:dyDescent="0.2">
      <c r="H1662" s="5"/>
      <c r="M1662" s="5"/>
      <c r="N1662" s="5"/>
    </row>
    <row r="1663" spans="8:14" x14ac:dyDescent="0.2">
      <c r="H1663" s="5"/>
      <c r="M1663" s="5"/>
      <c r="N1663" s="5"/>
    </row>
    <row r="1664" spans="8:14" x14ac:dyDescent="0.2">
      <c r="H1664" s="5"/>
      <c r="M1664" s="5"/>
      <c r="N1664" s="5"/>
    </row>
    <row r="1665" spans="8:14" ht="12" customHeight="1" x14ac:dyDescent="0.2">
      <c r="H1665" s="5"/>
      <c r="M1665" s="5"/>
      <c r="N1665" s="5"/>
    </row>
    <row r="1666" spans="8:14" ht="12" customHeight="1" x14ac:dyDescent="0.2">
      <c r="H1666" s="5"/>
      <c r="M1666" s="5"/>
      <c r="N1666" s="5"/>
    </row>
    <row r="1667" spans="8:14" x14ac:dyDescent="0.2">
      <c r="H1667" s="5"/>
      <c r="M1667" s="5"/>
      <c r="N1667" s="5"/>
    </row>
    <row r="1668" spans="8:14" x14ac:dyDescent="0.2">
      <c r="H1668" s="5"/>
      <c r="M1668" s="5"/>
      <c r="N1668" s="5"/>
    </row>
    <row r="1669" spans="8:14" x14ac:dyDescent="0.2">
      <c r="H1669" s="5"/>
      <c r="M1669" s="5"/>
      <c r="N1669" s="5"/>
    </row>
    <row r="1670" spans="8:14" x14ac:dyDescent="0.2">
      <c r="H1670" s="5"/>
      <c r="M1670" s="5"/>
      <c r="N1670" s="5"/>
    </row>
    <row r="1671" spans="8:14" x14ac:dyDescent="0.2">
      <c r="H1671" s="5"/>
      <c r="M1671" s="5"/>
      <c r="N1671" s="5"/>
    </row>
    <row r="1672" spans="8:14" x14ac:dyDescent="0.2">
      <c r="H1672" s="5"/>
      <c r="M1672" s="5"/>
      <c r="N1672" s="5"/>
    </row>
    <row r="1673" spans="8:14" x14ac:dyDescent="0.2">
      <c r="H1673" s="5"/>
      <c r="M1673" s="5"/>
      <c r="N1673" s="5"/>
    </row>
    <row r="1674" spans="8:14" x14ac:dyDescent="0.2">
      <c r="H1674" s="5"/>
      <c r="M1674" s="5"/>
      <c r="N1674" s="5"/>
    </row>
    <row r="1675" spans="8:14" x14ac:dyDescent="0.2">
      <c r="H1675" s="5"/>
      <c r="M1675" s="5"/>
      <c r="N1675" s="5"/>
    </row>
    <row r="1676" spans="8:14" x14ac:dyDescent="0.2">
      <c r="H1676" s="5"/>
      <c r="M1676" s="5"/>
      <c r="N1676" s="5"/>
    </row>
    <row r="1677" spans="8:14" x14ac:dyDescent="0.2">
      <c r="H1677" s="5"/>
      <c r="M1677" s="5"/>
      <c r="N1677" s="5"/>
    </row>
    <row r="1678" spans="8:14" x14ac:dyDescent="0.2">
      <c r="H1678" s="5"/>
      <c r="M1678" s="5"/>
      <c r="N1678" s="5"/>
    </row>
    <row r="1679" spans="8:14" x14ac:dyDescent="0.2">
      <c r="H1679" s="5"/>
      <c r="M1679" s="5"/>
      <c r="N1679" s="5"/>
    </row>
    <row r="1680" spans="8:14" x14ac:dyDescent="0.2">
      <c r="H1680" s="5"/>
      <c r="M1680" s="5"/>
      <c r="N1680" s="5"/>
    </row>
    <row r="1681" spans="8:14" ht="12" customHeight="1" x14ac:dyDescent="0.2">
      <c r="H1681" s="5"/>
      <c r="M1681" s="5"/>
      <c r="N1681" s="5"/>
    </row>
    <row r="1682" spans="8:14" x14ac:dyDescent="0.2">
      <c r="H1682" s="5"/>
      <c r="M1682" s="5"/>
      <c r="N1682" s="5"/>
    </row>
    <row r="1683" spans="8:14" x14ac:dyDescent="0.2">
      <c r="H1683" s="5"/>
      <c r="M1683" s="5"/>
      <c r="N1683" s="5"/>
    </row>
    <row r="1684" spans="8:14" x14ac:dyDescent="0.2">
      <c r="H1684" s="5"/>
      <c r="M1684" s="5"/>
      <c r="N1684" s="5"/>
    </row>
    <row r="1685" spans="8:14" ht="12" customHeight="1" x14ac:dyDescent="0.2">
      <c r="H1685" s="5"/>
      <c r="M1685" s="5"/>
      <c r="N1685" s="5"/>
    </row>
    <row r="1686" spans="8:14" x14ac:dyDescent="0.2">
      <c r="H1686" s="5"/>
      <c r="M1686" s="5"/>
      <c r="N1686" s="5"/>
    </row>
    <row r="1687" spans="8:14" x14ac:dyDescent="0.2">
      <c r="H1687" s="5"/>
      <c r="M1687" s="5"/>
      <c r="N1687" s="5"/>
    </row>
    <row r="1688" spans="8:14" x14ac:dyDescent="0.2">
      <c r="H1688" s="5"/>
      <c r="M1688" s="5"/>
      <c r="N1688" s="5"/>
    </row>
    <row r="1689" spans="8:14" x14ac:dyDescent="0.2">
      <c r="H1689" s="5"/>
      <c r="M1689" s="5"/>
      <c r="N1689" s="5"/>
    </row>
    <row r="1690" spans="8:14" x14ac:dyDescent="0.2">
      <c r="H1690" s="5"/>
      <c r="M1690" s="5"/>
      <c r="N1690" s="5"/>
    </row>
    <row r="1691" spans="8:14" ht="12" customHeight="1" x14ac:dyDescent="0.2">
      <c r="H1691" s="5"/>
      <c r="M1691" s="5"/>
      <c r="N1691" s="5"/>
    </row>
    <row r="1692" spans="8:14" x14ac:dyDescent="0.2">
      <c r="H1692" s="5"/>
      <c r="M1692" s="5"/>
      <c r="N1692" s="5"/>
    </row>
    <row r="1693" spans="8:14" ht="12" customHeight="1" x14ac:dyDescent="0.2">
      <c r="H1693" s="5"/>
      <c r="M1693" s="5"/>
      <c r="N1693" s="5"/>
    </row>
    <row r="1694" spans="8:14" x14ac:dyDescent="0.2">
      <c r="H1694" s="5"/>
      <c r="M1694" s="5"/>
      <c r="N1694" s="5"/>
    </row>
    <row r="1695" spans="8:14" x14ac:dyDescent="0.2">
      <c r="H1695" s="5"/>
      <c r="M1695" s="5"/>
      <c r="N1695" s="5"/>
    </row>
    <row r="1696" spans="8:14" x14ac:dyDescent="0.2">
      <c r="H1696" s="5"/>
      <c r="M1696" s="5"/>
      <c r="N1696" s="5"/>
    </row>
    <row r="1697" spans="8:14" x14ac:dyDescent="0.2">
      <c r="H1697" s="5"/>
      <c r="M1697" s="5"/>
      <c r="N1697" s="5"/>
    </row>
    <row r="1698" spans="8:14" x14ac:dyDescent="0.2">
      <c r="H1698" s="5"/>
      <c r="M1698" s="5"/>
      <c r="N1698" s="5"/>
    </row>
    <row r="1699" spans="8:14" x14ac:dyDescent="0.2">
      <c r="H1699" s="5"/>
      <c r="M1699" s="5"/>
      <c r="N1699" s="5"/>
    </row>
    <row r="1700" spans="8:14" x14ac:dyDescent="0.2">
      <c r="H1700" s="5"/>
      <c r="M1700" s="5"/>
      <c r="N1700" s="5"/>
    </row>
    <row r="1701" spans="8:14" x14ac:dyDescent="0.2">
      <c r="H1701" s="5"/>
      <c r="M1701" s="5"/>
      <c r="N1701" s="5"/>
    </row>
    <row r="1702" spans="8:14" x14ac:dyDescent="0.2">
      <c r="H1702" s="5"/>
      <c r="M1702" s="5"/>
      <c r="N1702" s="5"/>
    </row>
    <row r="1703" spans="8:14" x14ac:dyDescent="0.2">
      <c r="H1703" s="5"/>
      <c r="M1703" s="5"/>
      <c r="N1703" s="5"/>
    </row>
    <row r="1704" spans="8:14" x14ac:dyDescent="0.2">
      <c r="H1704" s="5"/>
      <c r="M1704" s="5"/>
      <c r="N1704" s="5"/>
    </row>
    <row r="1705" spans="8:14" x14ac:dyDescent="0.2">
      <c r="H1705" s="5"/>
      <c r="M1705" s="5"/>
      <c r="N1705" s="5"/>
    </row>
    <row r="1706" spans="8:14" x14ac:dyDescent="0.2">
      <c r="H1706" s="5"/>
      <c r="M1706" s="5"/>
      <c r="N1706" s="5"/>
    </row>
    <row r="1707" spans="8:14" x14ac:dyDescent="0.2">
      <c r="H1707" s="5"/>
      <c r="M1707" s="5"/>
      <c r="N1707" s="5"/>
    </row>
    <row r="1708" spans="8:14" x14ac:dyDescent="0.2">
      <c r="H1708" s="5"/>
      <c r="M1708" s="5"/>
      <c r="N1708" s="5"/>
    </row>
    <row r="1709" spans="8:14" x14ac:dyDescent="0.2">
      <c r="H1709" s="5"/>
      <c r="M1709" s="5"/>
      <c r="N1709" s="5"/>
    </row>
    <row r="1710" spans="8:14" x14ac:dyDescent="0.2">
      <c r="H1710" s="5"/>
      <c r="M1710" s="5"/>
      <c r="N1710" s="5"/>
    </row>
    <row r="1711" spans="8:14" x14ac:dyDescent="0.2">
      <c r="H1711" s="5"/>
      <c r="M1711" s="5"/>
      <c r="N1711" s="5"/>
    </row>
    <row r="1712" spans="8:14" x14ac:dyDescent="0.2">
      <c r="H1712" s="5"/>
      <c r="M1712" s="5"/>
      <c r="N1712" s="5"/>
    </row>
    <row r="1713" spans="8:14" x14ac:dyDescent="0.2">
      <c r="H1713" s="5"/>
      <c r="M1713" s="5"/>
      <c r="N1713" s="5"/>
    </row>
    <row r="1714" spans="8:14" x14ac:dyDescent="0.2">
      <c r="H1714" s="5"/>
      <c r="M1714" s="5"/>
      <c r="N1714" s="5"/>
    </row>
    <row r="1715" spans="8:14" x14ac:dyDescent="0.2">
      <c r="H1715" s="5"/>
      <c r="M1715" s="5"/>
      <c r="N1715" s="5"/>
    </row>
    <row r="1716" spans="8:14" x14ac:dyDescent="0.2">
      <c r="H1716" s="5"/>
      <c r="M1716" s="5"/>
      <c r="N1716" s="5"/>
    </row>
    <row r="1717" spans="8:14" x14ac:dyDescent="0.2">
      <c r="H1717" s="5"/>
      <c r="M1717" s="5"/>
      <c r="N1717" s="5"/>
    </row>
    <row r="1718" spans="8:14" x14ac:dyDescent="0.2">
      <c r="H1718" s="5"/>
      <c r="M1718" s="5"/>
      <c r="N1718" s="5"/>
    </row>
    <row r="1719" spans="8:14" ht="12" customHeight="1" x14ac:dyDescent="0.2">
      <c r="H1719" s="5"/>
      <c r="M1719" s="5"/>
      <c r="N1719" s="5"/>
    </row>
    <row r="1720" spans="8:14" x14ac:dyDescent="0.2">
      <c r="H1720" s="5"/>
      <c r="M1720" s="5"/>
      <c r="N1720" s="5"/>
    </row>
    <row r="1721" spans="8:14" x14ac:dyDescent="0.2">
      <c r="H1721" s="5"/>
      <c r="M1721" s="5"/>
      <c r="N1721" s="5"/>
    </row>
    <row r="1722" spans="8:14" x14ac:dyDescent="0.2">
      <c r="H1722" s="5"/>
      <c r="M1722" s="5"/>
      <c r="N1722" s="5"/>
    </row>
    <row r="1723" spans="8:14" x14ac:dyDescent="0.2">
      <c r="H1723" s="5"/>
      <c r="M1723" s="5"/>
      <c r="N1723" s="5"/>
    </row>
    <row r="1724" spans="8:14" x14ac:dyDescent="0.2">
      <c r="H1724" s="5"/>
      <c r="M1724" s="5"/>
      <c r="N1724" s="5"/>
    </row>
    <row r="1725" spans="8:14" ht="24" customHeight="1" x14ac:dyDescent="0.2">
      <c r="H1725" s="5"/>
      <c r="M1725" s="5"/>
      <c r="N1725" s="5"/>
    </row>
    <row r="1726" spans="8:14" x14ac:dyDescent="0.2">
      <c r="H1726" s="5"/>
      <c r="M1726" s="5"/>
      <c r="N1726" s="5"/>
    </row>
    <row r="1727" spans="8:14" x14ac:dyDescent="0.2">
      <c r="H1727" s="5"/>
      <c r="M1727" s="5"/>
      <c r="N1727" s="5"/>
    </row>
    <row r="1728" spans="8:14" x14ac:dyDescent="0.2">
      <c r="H1728" s="5"/>
      <c r="M1728" s="5"/>
      <c r="N1728" s="5"/>
    </row>
    <row r="1729" spans="8:14" x14ac:dyDescent="0.2">
      <c r="H1729" s="5"/>
      <c r="M1729" s="5"/>
      <c r="N1729" s="5"/>
    </row>
    <row r="1730" spans="8:14" x14ac:dyDescent="0.2">
      <c r="H1730" s="5"/>
      <c r="M1730" s="5"/>
      <c r="N1730" s="5"/>
    </row>
    <row r="1731" spans="8:14" x14ac:dyDescent="0.2">
      <c r="H1731" s="5"/>
      <c r="M1731" s="5"/>
      <c r="N1731" s="5"/>
    </row>
    <row r="1732" spans="8:14" x14ac:dyDescent="0.2">
      <c r="H1732" s="5"/>
      <c r="M1732" s="5"/>
      <c r="N1732" s="5"/>
    </row>
    <row r="1733" spans="8:14" x14ac:dyDescent="0.2">
      <c r="H1733" s="5"/>
      <c r="M1733" s="5"/>
      <c r="N1733" s="5"/>
    </row>
    <row r="1734" spans="8:14" x14ac:dyDescent="0.2">
      <c r="H1734" s="5"/>
      <c r="M1734" s="5"/>
      <c r="N1734" s="5"/>
    </row>
    <row r="1735" spans="8:14" x14ac:dyDescent="0.2">
      <c r="H1735" s="5"/>
      <c r="M1735" s="5"/>
      <c r="N1735" s="5"/>
    </row>
    <row r="1736" spans="8:14" x14ac:dyDescent="0.2">
      <c r="H1736" s="5"/>
      <c r="M1736" s="5"/>
      <c r="N1736" s="5"/>
    </row>
    <row r="1737" spans="8:14" x14ac:dyDescent="0.2">
      <c r="H1737" s="5"/>
      <c r="M1737" s="5"/>
      <c r="N1737" s="5"/>
    </row>
    <row r="1738" spans="8:14" x14ac:dyDescent="0.2">
      <c r="H1738" s="5"/>
      <c r="M1738" s="5"/>
      <c r="N1738" s="5"/>
    </row>
    <row r="1739" spans="8:14" x14ac:dyDescent="0.2">
      <c r="H1739" s="5"/>
      <c r="M1739" s="5"/>
      <c r="N1739" s="5"/>
    </row>
    <row r="1740" spans="8:14" ht="12" customHeight="1" x14ac:dyDescent="0.2">
      <c r="H1740" s="5"/>
      <c r="M1740" s="5"/>
      <c r="N1740" s="5"/>
    </row>
    <row r="1741" spans="8:14" ht="12" customHeight="1" x14ac:dyDescent="0.2">
      <c r="H1741" s="5"/>
      <c r="M1741" s="5"/>
      <c r="N1741" s="5"/>
    </row>
    <row r="1742" spans="8:14" x14ac:dyDescent="0.2">
      <c r="H1742" s="5"/>
      <c r="M1742" s="5"/>
      <c r="N1742" s="5"/>
    </row>
    <row r="1743" spans="8:14" x14ac:dyDescent="0.2">
      <c r="H1743" s="5"/>
      <c r="M1743" s="5"/>
      <c r="N1743" s="5"/>
    </row>
    <row r="1744" spans="8:14" x14ac:dyDescent="0.2">
      <c r="H1744" s="5"/>
      <c r="M1744" s="5"/>
      <c r="N1744" s="5"/>
    </row>
    <row r="1745" spans="8:14" ht="12" customHeight="1" x14ac:dyDescent="0.2">
      <c r="H1745" s="5"/>
      <c r="M1745" s="5"/>
      <c r="N1745" s="5"/>
    </row>
    <row r="1746" spans="8:14" x14ac:dyDescent="0.2">
      <c r="H1746" s="5"/>
      <c r="M1746" s="5"/>
      <c r="N1746" s="5"/>
    </row>
    <row r="1747" spans="8:14" x14ac:dyDescent="0.2">
      <c r="H1747" s="5"/>
      <c r="M1747" s="5"/>
      <c r="N1747" s="5"/>
    </row>
    <row r="1748" spans="8:14" x14ac:dyDescent="0.2">
      <c r="H1748" s="5"/>
      <c r="M1748" s="5"/>
      <c r="N1748" s="5"/>
    </row>
    <row r="1749" spans="8:14" x14ac:dyDescent="0.2">
      <c r="H1749" s="5"/>
      <c r="M1749" s="5"/>
      <c r="N1749" s="5"/>
    </row>
    <row r="1750" spans="8:14" x14ac:dyDescent="0.2">
      <c r="H1750" s="5"/>
      <c r="M1750" s="5"/>
      <c r="N1750" s="5"/>
    </row>
    <row r="1751" spans="8:14" x14ac:dyDescent="0.2">
      <c r="H1751" s="5"/>
      <c r="M1751" s="5"/>
      <c r="N1751" s="5"/>
    </row>
    <row r="1752" spans="8:14" x14ac:dyDescent="0.2">
      <c r="H1752" s="5"/>
      <c r="M1752" s="5"/>
      <c r="N1752" s="5"/>
    </row>
    <row r="1753" spans="8:14" ht="12" customHeight="1" x14ac:dyDescent="0.2">
      <c r="H1753" s="5"/>
      <c r="M1753" s="5"/>
      <c r="N1753" s="5"/>
    </row>
    <row r="1754" spans="8:14" x14ac:dyDescent="0.2">
      <c r="H1754" s="5"/>
      <c r="M1754" s="5"/>
      <c r="N1754" s="5"/>
    </row>
    <row r="1755" spans="8:14" x14ac:dyDescent="0.2">
      <c r="H1755" s="5"/>
      <c r="M1755" s="5"/>
      <c r="N1755" s="5"/>
    </row>
    <row r="1756" spans="8:14" x14ac:dyDescent="0.2">
      <c r="H1756" s="5"/>
      <c r="M1756" s="5"/>
      <c r="N1756" s="5"/>
    </row>
    <row r="1757" spans="8:14" x14ac:dyDescent="0.2">
      <c r="H1757" s="5"/>
      <c r="M1757" s="5"/>
      <c r="N1757" s="5"/>
    </row>
    <row r="1758" spans="8:14" x14ac:dyDescent="0.2">
      <c r="H1758" s="5"/>
      <c r="M1758" s="5"/>
      <c r="N1758" s="5"/>
    </row>
    <row r="1759" spans="8:14" x14ac:dyDescent="0.2">
      <c r="H1759" s="5"/>
      <c r="M1759" s="5"/>
      <c r="N1759" s="5"/>
    </row>
    <row r="1760" spans="8:14" x14ac:dyDescent="0.2">
      <c r="H1760" s="5"/>
      <c r="M1760" s="5"/>
      <c r="N1760" s="5"/>
    </row>
    <row r="1761" spans="8:14" ht="12" customHeight="1" x14ac:dyDescent="0.2">
      <c r="H1761" s="5"/>
      <c r="M1761" s="5"/>
      <c r="N1761" s="5"/>
    </row>
    <row r="1762" spans="8:14" x14ac:dyDescent="0.2">
      <c r="H1762" s="5"/>
      <c r="M1762" s="5"/>
      <c r="N1762" s="5"/>
    </row>
    <row r="1763" spans="8:14" x14ac:dyDescent="0.2">
      <c r="H1763" s="5"/>
      <c r="M1763" s="5"/>
      <c r="N1763" s="5"/>
    </row>
    <row r="1764" spans="8:14" x14ac:dyDescent="0.2">
      <c r="H1764" s="5"/>
      <c r="M1764" s="5"/>
      <c r="N1764" s="5"/>
    </row>
    <row r="1765" spans="8:14" x14ac:dyDescent="0.2">
      <c r="H1765" s="5"/>
      <c r="M1765" s="5"/>
      <c r="N1765" s="5"/>
    </row>
    <row r="1766" spans="8:14" x14ac:dyDescent="0.2">
      <c r="H1766" s="5"/>
      <c r="M1766" s="5"/>
      <c r="N1766" s="5"/>
    </row>
    <row r="1767" spans="8:14" x14ac:dyDescent="0.2">
      <c r="H1767" s="5"/>
      <c r="M1767" s="5"/>
      <c r="N1767" s="5"/>
    </row>
    <row r="1768" spans="8:14" x14ac:dyDescent="0.2">
      <c r="H1768" s="5"/>
      <c r="M1768" s="5"/>
      <c r="N1768" s="5"/>
    </row>
    <row r="1769" spans="8:14" x14ac:dyDescent="0.2">
      <c r="H1769" s="5"/>
      <c r="M1769" s="5"/>
      <c r="N1769" s="5"/>
    </row>
    <row r="1770" spans="8:14" x14ac:dyDescent="0.2">
      <c r="H1770" s="5"/>
      <c r="M1770" s="5"/>
      <c r="N1770" s="5"/>
    </row>
    <row r="1771" spans="8:14" x14ac:dyDescent="0.2">
      <c r="H1771" s="5"/>
      <c r="M1771" s="5"/>
      <c r="N1771" s="5"/>
    </row>
    <row r="1772" spans="8:14" x14ac:dyDescent="0.2">
      <c r="H1772" s="5"/>
      <c r="M1772" s="5"/>
      <c r="N1772" s="5"/>
    </row>
    <row r="1773" spans="8:14" x14ac:dyDescent="0.2">
      <c r="H1773" s="5"/>
      <c r="M1773" s="5"/>
      <c r="N1773" s="5"/>
    </row>
    <row r="1774" spans="8:14" x14ac:dyDescent="0.2">
      <c r="H1774" s="5"/>
      <c r="M1774" s="5"/>
      <c r="N1774" s="5"/>
    </row>
    <row r="1775" spans="8:14" x14ac:dyDescent="0.2">
      <c r="H1775" s="5"/>
      <c r="M1775" s="5"/>
      <c r="N1775" s="5"/>
    </row>
    <row r="1776" spans="8:14" x14ac:dyDescent="0.2">
      <c r="H1776" s="5"/>
      <c r="M1776" s="5"/>
      <c r="N1776" s="5"/>
    </row>
    <row r="1777" spans="8:14" x14ac:dyDescent="0.2">
      <c r="H1777" s="5"/>
      <c r="M1777" s="5"/>
      <c r="N1777" s="5"/>
    </row>
    <row r="1778" spans="8:14" x14ac:dyDescent="0.2">
      <c r="H1778" s="5"/>
      <c r="M1778" s="5"/>
      <c r="N1778" s="5"/>
    </row>
    <row r="1779" spans="8:14" x14ac:dyDescent="0.2">
      <c r="H1779" s="5"/>
      <c r="M1779" s="5"/>
      <c r="N1779" s="5"/>
    </row>
    <row r="1780" spans="8:14" x14ac:dyDescent="0.2">
      <c r="H1780" s="5"/>
      <c r="M1780" s="5"/>
      <c r="N1780" s="5"/>
    </row>
    <row r="1781" spans="8:14" x14ac:dyDescent="0.2">
      <c r="H1781" s="5"/>
      <c r="M1781" s="5"/>
      <c r="N1781" s="5"/>
    </row>
    <row r="1782" spans="8:14" x14ac:dyDescent="0.2">
      <c r="H1782" s="5"/>
      <c r="M1782" s="5"/>
      <c r="N1782" s="5"/>
    </row>
    <row r="1783" spans="8:14" x14ac:dyDescent="0.2">
      <c r="H1783" s="5"/>
      <c r="M1783" s="5"/>
      <c r="N1783" s="5"/>
    </row>
    <row r="1784" spans="8:14" x14ac:dyDescent="0.2">
      <c r="H1784" s="5"/>
      <c r="M1784" s="5"/>
      <c r="N1784" s="5"/>
    </row>
    <row r="1785" spans="8:14" x14ac:dyDescent="0.2">
      <c r="H1785" s="5"/>
      <c r="M1785" s="5"/>
      <c r="N1785" s="5"/>
    </row>
    <row r="1786" spans="8:14" x14ac:dyDescent="0.2">
      <c r="H1786" s="5"/>
      <c r="M1786" s="5"/>
      <c r="N1786" s="5"/>
    </row>
    <row r="1787" spans="8:14" x14ac:dyDescent="0.2">
      <c r="H1787" s="5"/>
      <c r="M1787" s="5"/>
      <c r="N1787" s="5"/>
    </row>
    <row r="1788" spans="8:14" ht="12" customHeight="1" x14ac:dyDescent="0.2">
      <c r="H1788" s="5"/>
      <c r="M1788" s="5"/>
      <c r="N1788" s="5"/>
    </row>
    <row r="1789" spans="8:14" x14ac:dyDescent="0.2">
      <c r="H1789" s="5"/>
      <c r="M1789" s="5"/>
      <c r="N1789" s="5"/>
    </row>
    <row r="1790" spans="8:14" x14ac:dyDescent="0.2">
      <c r="H1790" s="5"/>
      <c r="M1790" s="5"/>
      <c r="N1790" s="5"/>
    </row>
    <row r="1791" spans="8:14" x14ac:dyDescent="0.2">
      <c r="H1791" s="5"/>
      <c r="M1791" s="5"/>
      <c r="N1791" s="5"/>
    </row>
    <row r="1792" spans="8:14" x14ac:dyDescent="0.2">
      <c r="H1792" s="5"/>
      <c r="M1792" s="5"/>
      <c r="N1792" s="5"/>
    </row>
    <row r="1793" spans="8:14" x14ac:dyDescent="0.2">
      <c r="H1793" s="5"/>
      <c r="M1793" s="5"/>
      <c r="N1793" s="5"/>
    </row>
    <row r="1794" spans="8:14" x14ac:dyDescent="0.2">
      <c r="H1794" s="5"/>
      <c r="M1794" s="5"/>
      <c r="N1794" s="5"/>
    </row>
    <row r="1795" spans="8:14" x14ac:dyDescent="0.2">
      <c r="H1795" s="5"/>
      <c r="M1795" s="5"/>
      <c r="N1795" s="5"/>
    </row>
    <row r="1796" spans="8:14" x14ac:dyDescent="0.2">
      <c r="H1796" s="5"/>
      <c r="M1796" s="5"/>
      <c r="N1796" s="5"/>
    </row>
    <row r="1797" spans="8:14" x14ac:dyDescent="0.2">
      <c r="H1797" s="5"/>
      <c r="M1797" s="5"/>
      <c r="N1797" s="5"/>
    </row>
    <row r="1798" spans="8:14" x14ac:dyDescent="0.2">
      <c r="H1798" s="5"/>
      <c r="M1798" s="5"/>
      <c r="N1798" s="5"/>
    </row>
    <row r="1799" spans="8:14" x14ac:dyDescent="0.2">
      <c r="H1799" s="5"/>
      <c r="M1799" s="5"/>
      <c r="N1799" s="5"/>
    </row>
    <row r="1800" spans="8:14" x14ac:dyDescent="0.2">
      <c r="H1800" s="5"/>
      <c r="M1800" s="5"/>
      <c r="N1800" s="5"/>
    </row>
    <row r="1801" spans="8:14" x14ac:dyDescent="0.2">
      <c r="H1801" s="5"/>
      <c r="M1801" s="5"/>
      <c r="N1801" s="5"/>
    </row>
    <row r="1802" spans="8:14" x14ac:dyDescent="0.2">
      <c r="H1802" s="5"/>
      <c r="M1802" s="5"/>
      <c r="N1802" s="5"/>
    </row>
    <row r="1803" spans="8:14" x14ac:dyDescent="0.2">
      <c r="H1803" s="5"/>
      <c r="M1803" s="5"/>
      <c r="N1803" s="5"/>
    </row>
    <row r="1804" spans="8:14" x14ac:dyDescent="0.2">
      <c r="H1804" s="5"/>
      <c r="M1804" s="5"/>
      <c r="N1804" s="5"/>
    </row>
    <row r="1805" spans="8:14" x14ac:dyDescent="0.2">
      <c r="H1805" s="5"/>
      <c r="M1805" s="5"/>
      <c r="N1805" s="5"/>
    </row>
    <row r="1806" spans="8:14" x14ac:dyDescent="0.2">
      <c r="H1806" s="5"/>
      <c r="M1806" s="5"/>
      <c r="N1806" s="5"/>
    </row>
    <row r="1807" spans="8:14" x14ac:dyDescent="0.2">
      <c r="H1807" s="5"/>
      <c r="M1807" s="5"/>
      <c r="N1807" s="5"/>
    </row>
    <row r="1808" spans="8:14" ht="12" customHeight="1" x14ac:dyDescent="0.2">
      <c r="H1808" s="5"/>
      <c r="M1808" s="5"/>
      <c r="N1808" s="5"/>
    </row>
    <row r="1809" spans="8:14" x14ac:dyDescent="0.2">
      <c r="H1809" s="5"/>
      <c r="M1809" s="5"/>
      <c r="N1809" s="5"/>
    </row>
    <row r="1810" spans="8:14" x14ac:dyDescent="0.2">
      <c r="H1810" s="5"/>
      <c r="M1810" s="5"/>
      <c r="N1810" s="5"/>
    </row>
    <row r="1811" spans="8:14" x14ac:dyDescent="0.2">
      <c r="H1811" s="5"/>
      <c r="M1811" s="5"/>
      <c r="N1811" s="5"/>
    </row>
    <row r="1812" spans="8:14" x14ac:dyDescent="0.2">
      <c r="H1812" s="5"/>
      <c r="M1812" s="5"/>
      <c r="N1812" s="5"/>
    </row>
    <row r="1813" spans="8:14" x14ac:dyDescent="0.2">
      <c r="H1813" s="5"/>
      <c r="M1813" s="5"/>
      <c r="N1813" s="5"/>
    </row>
    <row r="1814" spans="8:14" ht="12" customHeight="1" x14ac:dyDescent="0.2">
      <c r="H1814" s="5"/>
      <c r="M1814" s="5"/>
      <c r="N1814" s="5"/>
    </row>
    <row r="1815" spans="8:14" x14ac:dyDescent="0.2">
      <c r="H1815" s="5"/>
      <c r="M1815" s="5"/>
      <c r="N1815" s="5"/>
    </row>
    <row r="1816" spans="8:14" x14ac:dyDescent="0.2">
      <c r="H1816" s="5"/>
      <c r="M1816" s="5"/>
      <c r="N1816" s="5"/>
    </row>
    <row r="1817" spans="8:14" x14ac:dyDescent="0.2">
      <c r="H1817" s="5"/>
      <c r="M1817" s="5"/>
      <c r="N1817" s="5"/>
    </row>
    <row r="1818" spans="8:14" x14ac:dyDescent="0.2">
      <c r="H1818" s="5"/>
      <c r="M1818" s="5"/>
      <c r="N1818" s="5"/>
    </row>
    <row r="1819" spans="8:14" x14ac:dyDescent="0.2">
      <c r="H1819" s="5"/>
      <c r="M1819" s="5"/>
      <c r="N1819" s="5"/>
    </row>
    <row r="1820" spans="8:14" x14ac:dyDescent="0.2">
      <c r="H1820" s="5"/>
      <c r="M1820" s="5"/>
      <c r="N1820" s="5"/>
    </row>
    <row r="1821" spans="8:14" x14ac:dyDescent="0.2">
      <c r="H1821" s="5"/>
      <c r="M1821" s="5"/>
      <c r="N1821" s="5"/>
    </row>
    <row r="1822" spans="8:14" x14ac:dyDescent="0.2">
      <c r="H1822" s="5"/>
      <c r="M1822" s="5"/>
      <c r="N1822" s="5"/>
    </row>
    <row r="1823" spans="8:14" x14ac:dyDescent="0.2">
      <c r="H1823" s="5"/>
      <c r="M1823" s="5"/>
      <c r="N1823" s="5"/>
    </row>
    <row r="1824" spans="8:14" x14ac:dyDescent="0.2">
      <c r="H1824" s="5"/>
      <c r="M1824" s="5"/>
      <c r="N1824" s="5"/>
    </row>
    <row r="1825" spans="8:14" x14ac:dyDescent="0.2">
      <c r="H1825" s="5"/>
      <c r="M1825" s="5"/>
      <c r="N1825" s="5"/>
    </row>
    <row r="1826" spans="8:14" x14ac:dyDescent="0.2">
      <c r="H1826" s="5"/>
      <c r="M1826" s="5"/>
      <c r="N1826" s="5"/>
    </row>
    <row r="1827" spans="8:14" x14ac:dyDescent="0.2">
      <c r="H1827" s="5"/>
      <c r="M1827" s="5"/>
      <c r="N1827" s="5"/>
    </row>
    <row r="1828" spans="8:14" x14ac:dyDescent="0.2">
      <c r="H1828" s="5"/>
      <c r="M1828" s="5"/>
      <c r="N1828" s="5"/>
    </row>
    <row r="1829" spans="8:14" x14ac:dyDescent="0.2">
      <c r="H1829" s="5"/>
      <c r="M1829" s="5"/>
      <c r="N1829" s="5"/>
    </row>
    <row r="1830" spans="8:14" ht="12" customHeight="1" x14ac:dyDescent="0.2">
      <c r="H1830" s="5"/>
      <c r="M1830" s="5"/>
      <c r="N1830" s="5"/>
    </row>
    <row r="1831" spans="8:14" x14ac:dyDescent="0.2">
      <c r="H1831" s="5"/>
      <c r="M1831" s="5"/>
      <c r="N1831" s="5"/>
    </row>
    <row r="1832" spans="8:14" x14ac:dyDescent="0.2">
      <c r="H1832" s="5"/>
      <c r="M1832" s="5"/>
      <c r="N1832" s="5"/>
    </row>
    <row r="1833" spans="8:14" x14ac:dyDescent="0.2">
      <c r="H1833" s="5"/>
      <c r="M1833" s="5"/>
      <c r="N1833" s="5"/>
    </row>
    <row r="1834" spans="8:14" x14ac:dyDescent="0.2">
      <c r="H1834" s="5"/>
      <c r="M1834" s="5"/>
      <c r="N1834" s="5"/>
    </row>
    <row r="1835" spans="8:14" x14ac:dyDescent="0.2">
      <c r="H1835" s="5"/>
      <c r="M1835" s="5"/>
      <c r="N1835" s="5"/>
    </row>
    <row r="1836" spans="8:14" x14ac:dyDescent="0.2">
      <c r="H1836" s="5"/>
      <c r="M1836" s="5"/>
      <c r="N1836" s="5"/>
    </row>
    <row r="1837" spans="8:14" x14ac:dyDescent="0.2">
      <c r="H1837" s="5"/>
      <c r="M1837" s="5"/>
      <c r="N1837" s="5"/>
    </row>
    <row r="1838" spans="8:14" x14ac:dyDescent="0.2">
      <c r="H1838" s="5"/>
      <c r="M1838" s="5"/>
      <c r="N1838" s="5"/>
    </row>
    <row r="1839" spans="8:14" x14ac:dyDescent="0.2">
      <c r="H1839" s="5"/>
      <c r="M1839" s="5"/>
      <c r="N1839" s="5"/>
    </row>
    <row r="1840" spans="8:14" x14ac:dyDescent="0.2">
      <c r="H1840" s="5"/>
      <c r="M1840" s="5"/>
      <c r="N1840" s="5"/>
    </row>
    <row r="1841" spans="8:14" x14ac:dyDescent="0.2">
      <c r="H1841" s="5"/>
      <c r="M1841" s="5"/>
      <c r="N1841" s="5"/>
    </row>
    <row r="1842" spans="8:14" x14ac:dyDescent="0.2">
      <c r="H1842" s="5"/>
      <c r="M1842" s="5"/>
      <c r="N1842" s="5"/>
    </row>
    <row r="1843" spans="8:14" x14ac:dyDescent="0.2">
      <c r="H1843" s="5"/>
      <c r="M1843" s="5"/>
      <c r="N1843" s="5"/>
    </row>
    <row r="1844" spans="8:14" x14ac:dyDescent="0.2">
      <c r="H1844" s="5"/>
      <c r="M1844" s="5"/>
      <c r="N1844" s="5"/>
    </row>
    <row r="1845" spans="8:14" x14ac:dyDescent="0.2">
      <c r="H1845" s="5"/>
      <c r="M1845" s="5"/>
      <c r="N1845" s="5"/>
    </row>
    <row r="1846" spans="8:14" x14ac:dyDescent="0.2">
      <c r="H1846" s="5"/>
      <c r="M1846" s="5"/>
      <c r="N1846" s="5"/>
    </row>
    <row r="1847" spans="8:14" ht="12" customHeight="1" x14ac:dyDescent="0.2">
      <c r="H1847" s="5"/>
      <c r="M1847" s="5"/>
      <c r="N1847" s="5"/>
    </row>
    <row r="1848" spans="8:14" x14ac:dyDescent="0.2">
      <c r="H1848" s="5"/>
      <c r="M1848" s="5"/>
      <c r="N1848" s="5"/>
    </row>
    <row r="1849" spans="8:14" x14ac:dyDescent="0.2">
      <c r="H1849" s="5"/>
      <c r="M1849" s="5"/>
      <c r="N1849" s="5"/>
    </row>
    <row r="1850" spans="8:14" x14ac:dyDescent="0.2">
      <c r="H1850" s="5"/>
      <c r="M1850" s="5"/>
      <c r="N1850" s="5"/>
    </row>
    <row r="1851" spans="8:14" ht="12" customHeight="1" x14ac:dyDescent="0.2">
      <c r="H1851" s="5"/>
      <c r="M1851" s="5"/>
      <c r="N1851" s="5"/>
    </row>
    <row r="1852" spans="8:14" x14ac:dyDescent="0.2">
      <c r="H1852" s="5"/>
      <c r="M1852" s="5"/>
      <c r="N1852" s="5"/>
    </row>
    <row r="1853" spans="8:14" x14ac:dyDescent="0.2">
      <c r="H1853" s="5"/>
      <c r="M1853" s="5"/>
      <c r="N1853" s="5"/>
    </row>
    <row r="1854" spans="8:14" x14ac:dyDescent="0.2">
      <c r="H1854" s="5"/>
      <c r="M1854" s="5"/>
      <c r="N1854" s="5"/>
    </row>
    <row r="1855" spans="8:14" x14ac:dyDescent="0.2">
      <c r="H1855" s="5"/>
      <c r="M1855" s="5"/>
      <c r="N1855" s="5"/>
    </row>
    <row r="1856" spans="8:14" x14ac:dyDescent="0.2">
      <c r="H1856" s="5"/>
      <c r="M1856" s="5"/>
      <c r="N1856" s="5"/>
    </row>
    <row r="1857" spans="8:14" x14ac:dyDescent="0.2">
      <c r="H1857" s="5"/>
      <c r="M1857" s="5"/>
      <c r="N1857" s="5"/>
    </row>
    <row r="1858" spans="8:14" x14ac:dyDescent="0.2">
      <c r="H1858" s="5"/>
      <c r="M1858" s="5"/>
      <c r="N1858" s="5"/>
    </row>
    <row r="1859" spans="8:14" ht="12" customHeight="1" x14ac:dyDescent="0.2">
      <c r="H1859" s="5"/>
      <c r="M1859" s="5"/>
      <c r="N1859" s="5"/>
    </row>
    <row r="1860" spans="8:14" x14ac:dyDescent="0.2">
      <c r="H1860" s="5"/>
      <c r="M1860" s="5"/>
      <c r="N1860" s="5"/>
    </row>
    <row r="1861" spans="8:14" x14ac:dyDescent="0.2">
      <c r="H1861" s="5"/>
      <c r="M1861" s="5"/>
      <c r="N1861" s="5"/>
    </row>
    <row r="1862" spans="8:14" x14ac:dyDescent="0.2">
      <c r="H1862" s="5"/>
      <c r="M1862" s="5"/>
      <c r="N1862" s="5"/>
    </row>
    <row r="1863" spans="8:14" x14ac:dyDescent="0.2">
      <c r="H1863" s="5"/>
      <c r="M1863" s="5"/>
      <c r="N1863" s="5"/>
    </row>
    <row r="1864" spans="8:14" x14ac:dyDescent="0.2">
      <c r="H1864" s="5"/>
      <c r="M1864" s="5"/>
      <c r="N1864" s="5"/>
    </row>
    <row r="1865" spans="8:14" x14ac:dyDescent="0.2">
      <c r="H1865" s="5"/>
      <c r="M1865" s="5"/>
      <c r="N1865" s="5"/>
    </row>
    <row r="1866" spans="8:14" x14ac:dyDescent="0.2">
      <c r="H1866" s="5"/>
      <c r="M1866" s="5"/>
      <c r="N1866" s="5"/>
    </row>
    <row r="1867" spans="8:14" ht="12" customHeight="1" x14ac:dyDescent="0.2">
      <c r="H1867" s="5"/>
      <c r="M1867" s="5"/>
      <c r="N1867" s="5"/>
    </row>
    <row r="1868" spans="8:14" x14ac:dyDescent="0.2">
      <c r="H1868" s="5"/>
      <c r="M1868" s="5"/>
      <c r="N1868" s="5"/>
    </row>
    <row r="1869" spans="8:14" x14ac:dyDescent="0.2">
      <c r="H1869" s="5"/>
      <c r="M1869" s="5"/>
      <c r="N1869" s="5"/>
    </row>
    <row r="1870" spans="8:14" x14ac:dyDescent="0.2">
      <c r="H1870" s="5"/>
      <c r="M1870" s="5"/>
      <c r="N1870" s="5"/>
    </row>
    <row r="1871" spans="8:14" x14ac:dyDescent="0.2">
      <c r="H1871" s="5"/>
      <c r="M1871" s="5"/>
      <c r="N1871" s="5"/>
    </row>
    <row r="1872" spans="8:14" x14ac:dyDescent="0.2">
      <c r="H1872" s="5"/>
      <c r="M1872" s="5"/>
      <c r="N1872" s="5"/>
    </row>
    <row r="1873" spans="8:14" x14ac:dyDescent="0.2">
      <c r="H1873" s="5"/>
      <c r="M1873" s="5"/>
      <c r="N1873" s="5"/>
    </row>
    <row r="1874" spans="8:14" x14ac:dyDescent="0.2">
      <c r="H1874" s="5"/>
      <c r="M1874" s="5"/>
      <c r="N1874" s="5"/>
    </row>
    <row r="1875" spans="8:14" x14ac:dyDescent="0.2">
      <c r="H1875" s="5"/>
      <c r="M1875" s="5"/>
      <c r="N1875" s="5"/>
    </row>
    <row r="1876" spans="8:14" x14ac:dyDescent="0.2">
      <c r="H1876" s="5"/>
      <c r="M1876" s="5"/>
      <c r="N1876" s="5"/>
    </row>
    <row r="1877" spans="8:14" x14ac:dyDescent="0.2">
      <c r="H1877" s="5"/>
      <c r="M1877" s="5"/>
      <c r="N1877" s="5"/>
    </row>
    <row r="1878" spans="8:14" x14ac:dyDescent="0.2">
      <c r="H1878" s="5"/>
      <c r="M1878" s="5"/>
      <c r="N1878" s="5"/>
    </row>
    <row r="1879" spans="8:14" x14ac:dyDescent="0.2">
      <c r="H1879" s="5"/>
      <c r="M1879" s="5"/>
      <c r="N1879" s="5"/>
    </row>
    <row r="1880" spans="8:14" x14ac:dyDescent="0.2">
      <c r="H1880" s="5"/>
      <c r="M1880" s="5"/>
      <c r="N1880" s="5"/>
    </row>
    <row r="1881" spans="8:14" x14ac:dyDescent="0.2">
      <c r="H1881" s="5"/>
      <c r="M1881" s="5"/>
      <c r="N1881" s="5"/>
    </row>
    <row r="1882" spans="8:14" x14ac:dyDescent="0.2">
      <c r="H1882" s="5"/>
      <c r="M1882" s="5"/>
      <c r="N1882" s="5"/>
    </row>
    <row r="1883" spans="8:14" x14ac:dyDescent="0.2">
      <c r="H1883" s="5"/>
      <c r="M1883" s="5"/>
      <c r="N1883" s="5"/>
    </row>
    <row r="1884" spans="8:14" x14ac:dyDescent="0.2">
      <c r="H1884" s="5"/>
      <c r="M1884" s="5"/>
      <c r="N1884" s="5"/>
    </row>
    <row r="1885" spans="8:14" x14ac:dyDescent="0.2">
      <c r="H1885" s="5"/>
      <c r="M1885" s="5"/>
      <c r="N1885" s="5"/>
    </row>
    <row r="1886" spans="8:14" x14ac:dyDescent="0.2">
      <c r="H1886" s="5"/>
      <c r="M1886" s="5"/>
      <c r="N1886" s="5"/>
    </row>
    <row r="1887" spans="8:14" x14ac:dyDescent="0.2">
      <c r="H1887" s="5"/>
      <c r="M1887" s="5"/>
      <c r="N1887" s="5"/>
    </row>
    <row r="1888" spans="8:14" x14ac:dyDescent="0.2">
      <c r="H1888" s="5"/>
      <c r="M1888" s="5"/>
      <c r="N1888" s="5"/>
    </row>
    <row r="1889" spans="8:14" x14ac:dyDescent="0.2">
      <c r="H1889" s="5"/>
      <c r="M1889" s="5"/>
      <c r="N1889" s="5"/>
    </row>
    <row r="1890" spans="8:14" x14ac:dyDescent="0.2">
      <c r="H1890" s="5"/>
      <c r="M1890" s="5"/>
      <c r="N1890" s="5"/>
    </row>
    <row r="1891" spans="8:14" x14ac:dyDescent="0.2">
      <c r="H1891" s="5"/>
      <c r="M1891" s="5"/>
      <c r="N1891" s="5"/>
    </row>
    <row r="1892" spans="8:14" x14ac:dyDescent="0.2">
      <c r="H1892" s="5"/>
      <c r="M1892" s="5"/>
      <c r="N1892" s="5"/>
    </row>
    <row r="1893" spans="8:14" x14ac:dyDescent="0.2">
      <c r="H1893" s="5"/>
      <c r="M1893" s="5"/>
      <c r="N1893" s="5"/>
    </row>
    <row r="1894" spans="8:14" ht="12" customHeight="1" x14ac:dyDescent="0.2">
      <c r="H1894" s="5"/>
      <c r="M1894" s="5"/>
      <c r="N1894" s="5"/>
    </row>
    <row r="1895" spans="8:14" x14ac:dyDescent="0.2">
      <c r="H1895" s="5"/>
      <c r="M1895" s="5"/>
      <c r="N1895" s="5"/>
    </row>
    <row r="1896" spans="8:14" x14ac:dyDescent="0.2">
      <c r="H1896" s="5"/>
      <c r="M1896" s="5"/>
      <c r="N1896" s="5"/>
    </row>
    <row r="1897" spans="8:14" x14ac:dyDescent="0.2">
      <c r="H1897" s="5"/>
      <c r="M1897" s="5"/>
      <c r="N1897" s="5"/>
    </row>
    <row r="1898" spans="8:14" x14ac:dyDescent="0.2">
      <c r="H1898" s="5"/>
      <c r="M1898" s="5"/>
      <c r="N1898" s="5"/>
    </row>
    <row r="1899" spans="8:14" x14ac:dyDescent="0.2">
      <c r="H1899" s="5"/>
      <c r="M1899" s="5"/>
      <c r="N1899" s="5"/>
    </row>
    <row r="1900" spans="8:14" x14ac:dyDescent="0.2">
      <c r="H1900" s="5"/>
      <c r="M1900" s="5"/>
      <c r="N1900" s="5"/>
    </row>
    <row r="1901" spans="8:14" x14ac:dyDescent="0.2">
      <c r="H1901" s="5"/>
      <c r="M1901" s="5"/>
      <c r="N1901" s="5"/>
    </row>
    <row r="1902" spans="8:14" x14ac:dyDescent="0.2">
      <c r="H1902" s="5"/>
      <c r="M1902" s="5"/>
      <c r="N1902" s="5"/>
    </row>
    <row r="1903" spans="8:14" x14ac:dyDescent="0.2">
      <c r="H1903" s="5"/>
      <c r="M1903" s="5"/>
      <c r="N1903" s="5"/>
    </row>
    <row r="1904" spans="8:14" x14ac:dyDescent="0.2">
      <c r="H1904" s="5"/>
      <c r="M1904" s="5"/>
      <c r="N1904" s="5"/>
    </row>
    <row r="1905" spans="8:14" x14ac:dyDescent="0.2">
      <c r="H1905" s="5"/>
      <c r="M1905" s="5"/>
      <c r="N1905" s="5"/>
    </row>
    <row r="1906" spans="8:14" x14ac:dyDescent="0.2">
      <c r="H1906" s="5"/>
      <c r="M1906" s="5"/>
      <c r="N1906" s="5"/>
    </row>
    <row r="1907" spans="8:14" x14ac:dyDescent="0.2">
      <c r="H1907" s="5"/>
      <c r="M1907" s="5"/>
      <c r="N1907" s="5"/>
    </row>
    <row r="1908" spans="8:14" x14ac:dyDescent="0.2">
      <c r="H1908" s="5"/>
      <c r="M1908" s="5"/>
      <c r="N1908" s="5"/>
    </row>
    <row r="1909" spans="8:14" x14ac:dyDescent="0.2">
      <c r="H1909" s="5"/>
      <c r="M1909" s="5"/>
      <c r="N1909" s="5"/>
    </row>
    <row r="1910" spans="8:14" x14ac:dyDescent="0.2">
      <c r="H1910" s="5"/>
      <c r="M1910" s="5"/>
      <c r="N1910" s="5"/>
    </row>
    <row r="1911" spans="8:14" ht="12" customHeight="1" x14ac:dyDescent="0.2">
      <c r="H1911" s="5"/>
      <c r="M1911" s="5"/>
      <c r="N1911" s="5"/>
    </row>
    <row r="1912" spans="8:14" x14ac:dyDescent="0.2">
      <c r="H1912" s="5"/>
      <c r="M1912" s="5"/>
      <c r="N1912" s="5"/>
    </row>
    <row r="1913" spans="8:14" x14ac:dyDescent="0.2">
      <c r="H1913" s="5"/>
      <c r="M1913" s="5"/>
      <c r="N1913" s="5"/>
    </row>
    <row r="1914" spans="8:14" x14ac:dyDescent="0.2">
      <c r="H1914" s="5"/>
      <c r="M1914" s="5"/>
      <c r="N1914" s="5"/>
    </row>
    <row r="1915" spans="8:14" x14ac:dyDescent="0.2">
      <c r="H1915" s="5"/>
      <c r="M1915" s="5"/>
      <c r="N1915" s="5"/>
    </row>
    <row r="1916" spans="8:14" ht="12" customHeight="1" x14ac:dyDescent="0.2">
      <c r="H1916" s="5"/>
      <c r="M1916" s="5"/>
      <c r="N1916" s="5"/>
    </row>
    <row r="1917" spans="8:14" x14ac:dyDescent="0.2">
      <c r="H1917" s="5"/>
      <c r="M1917" s="5"/>
      <c r="N1917" s="5"/>
    </row>
    <row r="1918" spans="8:14" x14ac:dyDescent="0.2">
      <c r="H1918" s="5"/>
      <c r="M1918" s="5"/>
      <c r="N1918" s="5"/>
    </row>
    <row r="1919" spans="8:14" x14ac:dyDescent="0.2">
      <c r="H1919" s="5"/>
      <c r="M1919" s="5"/>
      <c r="N1919" s="5"/>
    </row>
    <row r="1920" spans="8:14" ht="12" customHeight="1" x14ac:dyDescent="0.2">
      <c r="H1920" s="5"/>
      <c r="M1920" s="5"/>
      <c r="N1920" s="5"/>
    </row>
    <row r="1921" spans="8:14" x14ac:dyDescent="0.2">
      <c r="H1921" s="5"/>
      <c r="M1921" s="5"/>
      <c r="N1921" s="5"/>
    </row>
    <row r="1922" spans="8:14" x14ac:dyDescent="0.2">
      <c r="H1922" s="5"/>
      <c r="M1922" s="5"/>
      <c r="N1922" s="5"/>
    </row>
    <row r="1923" spans="8:14" x14ac:dyDescent="0.2">
      <c r="H1923" s="5"/>
      <c r="M1923" s="5"/>
      <c r="N1923" s="5"/>
    </row>
    <row r="1924" spans="8:14" x14ac:dyDescent="0.2">
      <c r="H1924" s="5"/>
      <c r="M1924" s="5"/>
      <c r="N1924" s="5"/>
    </row>
    <row r="1925" spans="8:14" x14ac:dyDescent="0.2">
      <c r="H1925" s="5"/>
      <c r="M1925" s="5"/>
      <c r="N1925" s="5"/>
    </row>
    <row r="1926" spans="8:14" ht="12" customHeight="1" x14ac:dyDescent="0.2">
      <c r="H1926" s="5"/>
      <c r="M1926" s="5"/>
      <c r="N1926" s="5"/>
    </row>
    <row r="1927" spans="8:14" x14ac:dyDescent="0.2">
      <c r="H1927" s="5"/>
      <c r="M1927" s="5"/>
      <c r="N1927" s="5"/>
    </row>
    <row r="1928" spans="8:14" x14ac:dyDescent="0.2">
      <c r="H1928" s="5"/>
      <c r="M1928" s="5"/>
      <c r="N1928" s="5"/>
    </row>
    <row r="1929" spans="8:14" x14ac:dyDescent="0.2">
      <c r="H1929" s="5"/>
      <c r="M1929" s="5"/>
      <c r="N1929" s="5"/>
    </row>
    <row r="1930" spans="8:14" x14ac:dyDescent="0.2">
      <c r="H1930" s="5"/>
      <c r="M1930" s="5"/>
      <c r="N1930" s="5"/>
    </row>
    <row r="1931" spans="8:14" x14ac:dyDescent="0.2">
      <c r="H1931" s="5"/>
      <c r="M1931" s="5"/>
      <c r="N1931" s="5"/>
    </row>
    <row r="1932" spans="8:14" x14ac:dyDescent="0.2">
      <c r="H1932" s="5"/>
      <c r="M1932" s="5"/>
      <c r="N1932" s="5"/>
    </row>
    <row r="1933" spans="8:14" x14ac:dyDescent="0.2">
      <c r="H1933" s="5"/>
      <c r="M1933" s="5"/>
      <c r="N1933" s="5"/>
    </row>
    <row r="1934" spans="8:14" x14ac:dyDescent="0.2">
      <c r="H1934" s="5"/>
      <c r="M1934" s="5"/>
      <c r="N1934" s="5"/>
    </row>
    <row r="1935" spans="8:14" ht="12" customHeight="1" x14ac:dyDescent="0.2">
      <c r="H1935" s="5"/>
      <c r="M1935" s="5"/>
      <c r="N1935" s="5"/>
    </row>
    <row r="1936" spans="8:14" x14ac:dyDescent="0.2">
      <c r="H1936" s="5"/>
      <c r="M1936" s="5"/>
      <c r="N1936" s="5"/>
    </row>
    <row r="1937" spans="8:14" x14ac:dyDescent="0.2">
      <c r="H1937" s="5"/>
      <c r="M1937" s="5"/>
      <c r="N1937" s="5"/>
    </row>
    <row r="1938" spans="8:14" x14ac:dyDescent="0.2">
      <c r="H1938" s="5"/>
      <c r="M1938" s="5"/>
      <c r="N1938" s="5"/>
    </row>
    <row r="1939" spans="8:14" x14ac:dyDescent="0.2">
      <c r="H1939" s="5"/>
      <c r="M1939" s="5"/>
      <c r="N1939" s="5"/>
    </row>
    <row r="1940" spans="8:14" x14ac:dyDescent="0.2">
      <c r="H1940" s="5"/>
      <c r="M1940" s="5"/>
      <c r="N1940" s="5"/>
    </row>
    <row r="1941" spans="8:14" x14ac:dyDescent="0.2">
      <c r="H1941" s="5"/>
      <c r="M1941" s="5"/>
      <c r="N1941" s="5"/>
    </row>
    <row r="1942" spans="8:14" ht="12" customHeight="1" x14ac:dyDescent="0.2">
      <c r="H1942" s="5"/>
      <c r="M1942" s="5"/>
      <c r="N1942" s="5"/>
    </row>
    <row r="1943" spans="8:14" x14ac:dyDescent="0.2">
      <c r="H1943" s="5"/>
      <c r="M1943" s="5"/>
      <c r="N1943" s="5"/>
    </row>
    <row r="1944" spans="8:14" x14ac:dyDescent="0.2">
      <c r="H1944" s="5"/>
      <c r="M1944" s="5"/>
      <c r="N1944" s="5"/>
    </row>
    <row r="1945" spans="8:14" x14ac:dyDescent="0.2">
      <c r="H1945" s="5"/>
      <c r="M1945" s="5"/>
      <c r="N1945" s="5"/>
    </row>
    <row r="1946" spans="8:14" x14ac:dyDescent="0.2">
      <c r="H1946" s="5"/>
      <c r="M1946" s="5"/>
      <c r="N1946" s="5"/>
    </row>
    <row r="1947" spans="8:14" x14ac:dyDescent="0.2">
      <c r="H1947" s="5"/>
      <c r="M1947" s="5"/>
      <c r="N1947" s="5"/>
    </row>
    <row r="1948" spans="8:14" x14ac:dyDescent="0.2">
      <c r="H1948" s="5"/>
      <c r="M1948" s="5"/>
      <c r="N1948" s="5"/>
    </row>
    <row r="1949" spans="8:14" x14ac:dyDescent="0.2">
      <c r="H1949" s="5"/>
      <c r="M1949" s="5"/>
      <c r="N1949" s="5"/>
    </row>
    <row r="1950" spans="8:14" x14ac:dyDescent="0.2">
      <c r="H1950" s="5"/>
      <c r="M1950" s="5"/>
      <c r="N1950" s="5"/>
    </row>
    <row r="1951" spans="8:14" x14ac:dyDescent="0.2">
      <c r="H1951" s="5"/>
      <c r="M1951" s="5"/>
      <c r="N1951" s="5"/>
    </row>
    <row r="1952" spans="8:14" x14ac:dyDescent="0.2">
      <c r="H1952" s="5"/>
      <c r="M1952" s="5"/>
      <c r="N1952" s="5"/>
    </row>
    <row r="1953" spans="8:14" x14ac:dyDescent="0.2">
      <c r="H1953" s="5"/>
      <c r="M1953" s="5"/>
      <c r="N1953" s="5"/>
    </row>
    <row r="1954" spans="8:14" x14ac:dyDescent="0.2">
      <c r="H1954" s="5"/>
      <c r="M1954" s="5"/>
      <c r="N1954" s="5"/>
    </row>
    <row r="1955" spans="8:14" x14ac:dyDescent="0.2">
      <c r="H1955" s="5"/>
      <c r="M1955" s="5"/>
      <c r="N1955" s="5"/>
    </row>
    <row r="1956" spans="8:14" x14ac:dyDescent="0.2">
      <c r="H1956" s="5"/>
      <c r="M1956" s="5"/>
      <c r="N1956" s="5"/>
    </row>
    <row r="1957" spans="8:14" x14ac:dyDescent="0.2">
      <c r="H1957" s="5"/>
      <c r="M1957" s="5"/>
      <c r="N1957" s="5"/>
    </row>
    <row r="1958" spans="8:14" x14ac:dyDescent="0.2">
      <c r="H1958" s="5"/>
      <c r="M1958" s="5"/>
      <c r="N1958" s="5"/>
    </row>
    <row r="1959" spans="8:14" x14ac:dyDescent="0.2">
      <c r="H1959" s="5"/>
      <c r="M1959" s="5"/>
      <c r="N1959" s="5"/>
    </row>
    <row r="1960" spans="8:14" x14ac:dyDescent="0.2">
      <c r="H1960" s="5"/>
      <c r="M1960" s="5"/>
      <c r="N1960" s="5"/>
    </row>
    <row r="1961" spans="8:14" x14ac:dyDescent="0.2">
      <c r="H1961" s="5"/>
      <c r="M1961" s="5"/>
      <c r="N1961" s="5"/>
    </row>
    <row r="1962" spans="8:14" x14ac:dyDescent="0.2">
      <c r="H1962" s="5"/>
      <c r="M1962" s="5"/>
      <c r="N1962" s="5"/>
    </row>
    <row r="1963" spans="8:14" x14ac:dyDescent="0.2">
      <c r="H1963" s="5"/>
      <c r="M1963" s="5"/>
      <c r="N1963" s="5"/>
    </row>
    <row r="1964" spans="8:14" ht="12" customHeight="1" x14ac:dyDescent="0.2">
      <c r="H1964" s="5"/>
      <c r="M1964" s="5"/>
      <c r="N1964" s="5"/>
    </row>
    <row r="1965" spans="8:14" x14ac:dyDescent="0.2">
      <c r="H1965" s="5"/>
      <c r="M1965" s="5"/>
      <c r="N1965" s="5"/>
    </row>
    <row r="1966" spans="8:14" x14ac:dyDescent="0.2">
      <c r="H1966" s="5"/>
      <c r="M1966" s="5"/>
      <c r="N1966" s="5"/>
    </row>
    <row r="1967" spans="8:14" x14ac:dyDescent="0.2">
      <c r="H1967" s="5"/>
      <c r="M1967" s="5"/>
      <c r="N1967" s="5"/>
    </row>
    <row r="1968" spans="8:14" x14ac:dyDescent="0.2">
      <c r="H1968" s="5"/>
      <c r="M1968" s="5"/>
      <c r="N1968" s="5"/>
    </row>
    <row r="1969" spans="8:14" x14ac:dyDescent="0.2">
      <c r="H1969" s="5"/>
      <c r="M1969" s="5"/>
      <c r="N1969" s="5"/>
    </row>
    <row r="1970" spans="8:14" x14ac:dyDescent="0.2">
      <c r="H1970" s="5"/>
      <c r="M1970" s="5"/>
      <c r="N1970" s="5"/>
    </row>
    <row r="1971" spans="8:14" ht="12" customHeight="1" x14ac:dyDescent="0.2">
      <c r="H1971" s="5"/>
      <c r="M1971" s="5"/>
      <c r="N1971" s="5"/>
    </row>
    <row r="1972" spans="8:14" x14ac:dyDescent="0.2">
      <c r="H1972" s="5"/>
      <c r="M1972" s="5"/>
      <c r="N1972" s="5"/>
    </row>
    <row r="1973" spans="8:14" x14ac:dyDescent="0.2">
      <c r="H1973" s="5"/>
      <c r="M1973" s="5"/>
      <c r="N1973" s="5"/>
    </row>
    <row r="1974" spans="8:14" x14ac:dyDescent="0.2">
      <c r="H1974" s="5"/>
      <c r="M1974" s="5"/>
      <c r="N1974" s="5"/>
    </row>
    <row r="1975" spans="8:14" x14ac:dyDescent="0.2">
      <c r="H1975" s="5"/>
      <c r="M1975" s="5"/>
      <c r="N1975" s="5"/>
    </row>
    <row r="1976" spans="8:14" x14ac:dyDescent="0.2">
      <c r="H1976" s="5"/>
      <c r="M1976" s="5"/>
      <c r="N1976" s="5"/>
    </row>
    <row r="1977" spans="8:14" x14ac:dyDescent="0.2">
      <c r="H1977" s="5"/>
      <c r="M1977" s="5"/>
      <c r="N1977" s="5"/>
    </row>
    <row r="1978" spans="8:14" x14ac:dyDescent="0.2">
      <c r="H1978" s="5"/>
      <c r="M1978" s="5"/>
      <c r="N1978" s="5"/>
    </row>
    <row r="1979" spans="8:14" x14ac:dyDescent="0.2">
      <c r="H1979" s="5"/>
      <c r="M1979" s="5"/>
      <c r="N1979" s="5"/>
    </row>
    <row r="1980" spans="8:14" x14ac:dyDescent="0.2">
      <c r="H1980" s="5"/>
      <c r="M1980" s="5"/>
      <c r="N1980" s="5"/>
    </row>
    <row r="1981" spans="8:14" x14ac:dyDescent="0.2">
      <c r="H1981" s="5"/>
      <c r="M1981" s="5"/>
      <c r="N1981" s="5"/>
    </row>
    <row r="1982" spans="8:14" x14ac:dyDescent="0.2">
      <c r="H1982" s="5"/>
      <c r="M1982" s="5"/>
      <c r="N1982" s="5"/>
    </row>
    <row r="1983" spans="8:14" x14ac:dyDescent="0.2">
      <c r="H1983" s="5"/>
      <c r="M1983" s="5"/>
      <c r="N1983" s="5"/>
    </row>
    <row r="1984" spans="8:14" x14ac:dyDescent="0.2">
      <c r="H1984" s="5"/>
      <c r="M1984" s="5"/>
      <c r="N1984" s="5"/>
    </row>
    <row r="1985" spans="8:14" x14ac:dyDescent="0.2">
      <c r="H1985" s="5"/>
      <c r="M1985" s="5"/>
      <c r="N1985" s="5"/>
    </row>
    <row r="1986" spans="8:14" x14ac:dyDescent="0.2">
      <c r="H1986" s="5"/>
      <c r="M1986" s="5"/>
      <c r="N1986" s="5"/>
    </row>
    <row r="1987" spans="8:14" x14ac:dyDescent="0.2">
      <c r="H1987" s="5"/>
      <c r="M1987" s="5"/>
      <c r="N1987" s="5"/>
    </row>
    <row r="1988" spans="8:14" x14ac:dyDescent="0.2">
      <c r="H1988" s="5"/>
      <c r="M1988" s="5"/>
      <c r="N1988" s="5"/>
    </row>
    <row r="1989" spans="8:14" x14ac:dyDescent="0.2">
      <c r="H1989" s="5"/>
      <c r="M1989" s="5"/>
      <c r="N1989" s="5"/>
    </row>
    <row r="1990" spans="8:14" x14ac:dyDescent="0.2">
      <c r="H1990" s="5"/>
      <c r="M1990" s="5"/>
      <c r="N1990" s="5"/>
    </row>
    <row r="1991" spans="8:14" x14ac:dyDescent="0.2">
      <c r="H1991" s="5"/>
      <c r="M1991" s="5"/>
      <c r="N1991" s="5"/>
    </row>
    <row r="1992" spans="8:14" x14ac:dyDescent="0.2">
      <c r="H1992" s="5"/>
      <c r="M1992" s="5"/>
      <c r="N1992" s="5"/>
    </row>
    <row r="1993" spans="8:14" x14ac:dyDescent="0.2">
      <c r="H1993" s="5"/>
      <c r="M1993" s="5"/>
      <c r="N1993" s="5"/>
    </row>
    <row r="1994" spans="8:14" x14ac:dyDescent="0.2">
      <c r="H1994" s="5"/>
      <c r="M1994" s="5"/>
      <c r="N1994" s="5"/>
    </row>
    <row r="1995" spans="8:14" x14ac:dyDescent="0.2">
      <c r="H1995" s="5"/>
      <c r="M1995" s="5"/>
      <c r="N1995" s="5"/>
    </row>
    <row r="1996" spans="8:14" x14ac:dyDescent="0.2">
      <c r="H1996" s="5"/>
      <c r="M1996" s="5"/>
      <c r="N1996" s="5"/>
    </row>
    <row r="1997" spans="8:14" x14ac:dyDescent="0.2">
      <c r="H1997" s="5"/>
      <c r="M1997" s="5"/>
      <c r="N1997" s="5"/>
    </row>
    <row r="1998" spans="8:14" x14ac:dyDescent="0.2">
      <c r="H1998" s="5"/>
      <c r="M1998" s="5"/>
      <c r="N1998" s="5"/>
    </row>
    <row r="1999" spans="8:14" x14ac:dyDescent="0.2">
      <c r="H1999" s="5"/>
      <c r="M1999" s="5"/>
      <c r="N1999" s="5"/>
    </row>
    <row r="2000" spans="8:14" x14ac:dyDescent="0.2">
      <c r="H2000" s="5"/>
      <c r="M2000" s="5"/>
      <c r="N2000" s="5"/>
    </row>
    <row r="2001" spans="8:14" ht="12" customHeight="1" x14ac:dyDescent="0.2">
      <c r="H2001" s="5"/>
      <c r="M2001" s="5"/>
      <c r="N2001" s="5"/>
    </row>
    <row r="2002" spans="8:14" x14ac:dyDescent="0.2">
      <c r="H2002" s="5"/>
      <c r="M2002" s="5"/>
      <c r="N2002" s="5"/>
    </row>
    <row r="2003" spans="8:14" x14ac:dyDescent="0.2">
      <c r="H2003" s="5"/>
      <c r="M2003" s="5"/>
      <c r="N2003" s="5"/>
    </row>
    <row r="2004" spans="8:14" x14ac:dyDescent="0.2">
      <c r="H2004" s="5"/>
      <c r="M2004" s="5"/>
      <c r="N2004" s="5"/>
    </row>
    <row r="2005" spans="8:14" x14ac:dyDescent="0.2">
      <c r="H2005" s="5"/>
      <c r="M2005" s="5"/>
      <c r="N2005" s="5"/>
    </row>
    <row r="2006" spans="8:14" x14ac:dyDescent="0.2">
      <c r="H2006" s="5"/>
      <c r="M2006" s="5"/>
      <c r="N2006" s="5"/>
    </row>
    <row r="2007" spans="8:14" x14ac:dyDescent="0.2">
      <c r="H2007" s="5"/>
      <c r="M2007" s="5"/>
      <c r="N2007" s="5"/>
    </row>
    <row r="2008" spans="8:14" x14ac:dyDescent="0.2">
      <c r="H2008" s="5"/>
      <c r="M2008" s="5"/>
      <c r="N2008" s="5"/>
    </row>
    <row r="2009" spans="8:14" ht="12" customHeight="1" x14ac:dyDescent="0.2">
      <c r="H2009" s="5"/>
      <c r="M2009" s="5"/>
      <c r="N2009" s="5"/>
    </row>
    <row r="2010" spans="8:14" x14ac:dyDescent="0.2">
      <c r="H2010" s="5"/>
      <c r="M2010" s="5"/>
      <c r="N2010" s="5"/>
    </row>
    <row r="2011" spans="8:14" x14ac:dyDescent="0.2">
      <c r="H2011" s="5"/>
      <c r="M2011" s="5"/>
      <c r="N2011" s="5"/>
    </row>
    <row r="2012" spans="8:14" x14ac:dyDescent="0.2">
      <c r="H2012" s="5"/>
      <c r="M2012" s="5"/>
      <c r="N2012" s="5"/>
    </row>
    <row r="2013" spans="8:14" x14ac:dyDescent="0.2">
      <c r="H2013" s="5"/>
      <c r="M2013" s="5"/>
      <c r="N2013" s="5"/>
    </row>
    <row r="2014" spans="8:14" x14ac:dyDescent="0.2">
      <c r="H2014" s="5"/>
      <c r="M2014" s="5"/>
      <c r="N2014" s="5"/>
    </row>
    <row r="2015" spans="8:14" x14ac:dyDescent="0.2">
      <c r="H2015" s="5"/>
      <c r="M2015" s="5"/>
      <c r="N2015" s="5"/>
    </row>
    <row r="2016" spans="8:14" x14ac:dyDescent="0.2">
      <c r="H2016" s="5"/>
      <c r="M2016" s="5"/>
      <c r="N2016" s="5"/>
    </row>
    <row r="2017" spans="8:14" x14ac:dyDescent="0.2">
      <c r="H2017" s="5"/>
      <c r="M2017" s="5"/>
      <c r="N2017" s="5"/>
    </row>
    <row r="2018" spans="8:14" x14ac:dyDescent="0.2">
      <c r="H2018" s="5"/>
      <c r="M2018" s="5"/>
      <c r="N2018" s="5"/>
    </row>
    <row r="2019" spans="8:14" x14ac:dyDescent="0.2">
      <c r="H2019" s="5"/>
      <c r="M2019" s="5"/>
      <c r="N2019" s="5"/>
    </row>
    <row r="2020" spans="8:14" x14ac:dyDescent="0.2">
      <c r="H2020" s="5"/>
      <c r="M2020" s="5"/>
      <c r="N2020" s="5"/>
    </row>
    <row r="2021" spans="8:14" x14ac:dyDescent="0.2">
      <c r="H2021" s="5"/>
      <c r="M2021" s="5"/>
      <c r="N2021" s="5"/>
    </row>
    <row r="2022" spans="8:14" x14ac:dyDescent="0.2">
      <c r="H2022" s="5"/>
      <c r="M2022" s="5"/>
      <c r="N2022" s="5"/>
    </row>
    <row r="2023" spans="8:14" x14ac:dyDescent="0.2">
      <c r="H2023" s="5"/>
      <c r="M2023" s="5"/>
      <c r="N2023" s="5"/>
    </row>
    <row r="2024" spans="8:14" x14ac:dyDescent="0.2">
      <c r="H2024" s="5"/>
      <c r="M2024" s="5"/>
      <c r="N2024" s="5"/>
    </row>
    <row r="2025" spans="8:14" x14ac:dyDescent="0.2">
      <c r="H2025" s="5"/>
      <c r="M2025" s="5"/>
      <c r="N2025" s="5"/>
    </row>
    <row r="2026" spans="8:14" x14ac:dyDescent="0.2">
      <c r="H2026" s="5"/>
      <c r="M2026" s="5"/>
      <c r="N2026" s="5"/>
    </row>
    <row r="2027" spans="8:14" x14ac:dyDescent="0.2">
      <c r="H2027" s="5"/>
      <c r="M2027" s="5"/>
      <c r="N2027" s="5"/>
    </row>
    <row r="2028" spans="8:14" x14ac:dyDescent="0.2">
      <c r="H2028" s="5"/>
      <c r="M2028" s="5"/>
      <c r="N2028" s="5"/>
    </row>
    <row r="2029" spans="8:14" x14ac:dyDescent="0.2">
      <c r="H2029" s="5"/>
      <c r="M2029" s="5"/>
      <c r="N2029" s="5"/>
    </row>
    <row r="2030" spans="8:14" x14ac:dyDescent="0.2">
      <c r="H2030" s="5"/>
      <c r="M2030" s="5"/>
      <c r="N2030" s="5"/>
    </row>
    <row r="2031" spans="8:14" ht="12" customHeight="1" x14ac:dyDescent="0.2">
      <c r="H2031" s="5"/>
      <c r="M2031" s="5"/>
      <c r="N2031" s="5"/>
    </row>
    <row r="2032" spans="8:14" x14ac:dyDescent="0.2">
      <c r="H2032" s="5"/>
      <c r="M2032" s="5"/>
      <c r="N2032" s="5"/>
    </row>
    <row r="2033" spans="8:14" x14ac:dyDescent="0.2">
      <c r="H2033" s="5"/>
      <c r="M2033" s="5"/>
      <c r="N2033" s="5"/>
    </row>
    <row r="2034" spans="8:14" x14ac:dyDescent="0.2">
      <c r="H2034" s="5"/>
      <c r="M2034" s="5"/>
      <c r="N2034" s="5"/>
    </row>
    <row r="2035" spans="8:14" ht="12" customHeight="1" x14ac:dyDescent="0.2">
      <c r="H2035" s="5"/>
      <c r="M2035" s="5"/>
      <c r="N2035" s="5"/>
    </row>
    <row r="2036" spans="8:14" x14ac:dyDescent="0.2">
      <c r="H2036" s="5"/>
      <c r="M2036" s="5"/>
      <c r="N2036" s="5"/>
    </row>
    <row r="2037" spans="8:14" x14ac:dyDescent="0.2">
      <c r="H2037" s="5"/>
      <c r="M2037" s="5"/>
      <c r="N2037" s="5"/>
    </row>
    <row r="2038" spans="8:14" x14ac:dyDescent="0.2">
      <c r="H2038" s="5"/>
      <c r="M2038" s="5"/>
      <c r="N2038" s="5"/>
    </row>
    <row r="2039" spans="8:14" x14ac:dyDescent="0.2">
      <c r="H2039" s="5"/>
      <c r="M2039" s="5"/>
      <c r="N2039" s="5"/>
    </row>
    <row r="2040" spans="8:14" x14ac:dyDescent="0.2">
      <c r="H2040" s="5"/>
      <c r="M2040" s="5"/>
      <c r="N2040" s="5"/>
    </row>
    <row r="2041" spans="8:14" ht="12" customHeight="1" x14ac:dyDescent="0.2">
      <c r="H2041" s="5"/>
      <c r="M2041" s="5"/>
      <c r="N2041" s="5"/>
    </row>
    <row r="2042" spans="8:14" x14ac:dyDescent="0.2">
      <c r="H2042" s="5"/>
      <c r="M2042" s="5"/>
      <c r="N2042" s="5"/>
    </row>
    <row r="2043" spans="8:14" x14ac:dyDescent="0.2">
      <c r="H2043" s="5"/>
      <c r="M2043" s="5"/>
      <c r="N2043" s="5"/>
    </row>
    <row r="2044" spans="8:14" x14ac:dyDescent="0.2">
      <c r="H2044" s="5"/>
      <c r="M2044" s="5"/>
      <c r="N2044" s="5"/>
    </row>
    <row r="2045" spans="8:14" x14ac:dyDescent="0.2">
      <c r="H2045" s="5"/>
      <c r="M2045" s="5"/>
      <c r="N2045" s="5"/>
    </row>
    <row r="2046" spans="8:14" x14ac:dyDescent="0.2">
      <c r="H2046" s="5"/>
      <c r="M2046" s="5"/>
      <c r="N2046" s="5"/>
    </row>
    <row r="2047" spans="8:14" x14ac:dyDescent="0.2">
      <c r="H2047" s="5"/>
      <c r="M2047" s="5"/>
      <c r="N2047" s="5"/>
    </row>
    <row r="2048" spans="8:14" x14ac:dyDescent="0.2">
      <c r="H2048" s="5"/>
      <c r="M2048" s="5"/>
      <c r="N2048" s="5"/>
    </row>
    <row r="2049" spans="8:14" x14ac:dyDescent="0.2">
      <c r="H2049" s="5"/>
      <c r="M2049" s="5"/>
      <c r="N2049" s="5"/>
    </row>
    <row r="2050" spans="8:14" x14ac:dyDescent="0.2">
      <c r="H2050" s="5"/>
      <c r="M2050" s="5"/>
      <c r="N2050" s="5"/>
    </row>
    <row r="2051" spans="8:14" x14ac:dyDescent="0.2">
      <c r="H2051" s="5"/>
      <c r="M2051" s="5"/>
      <c r="N2051" s="5"/>
    </row>
    <row r="2052" spans="8:14" x14ac:dyDescent="0.2">
      <c r="H2052" s="5"/>
      <c r="M2052" s="5"/>
      <c r="N2052" s="5"/>
    </row>
    <row r="2053" spans="8:14" x14ac:dyDescent="0.2">
      <c r="H2053" s="5"/>
      <c r="M2053" s="5"/>
      <c r="N2053" s="5"/>
    </row>
    <row r="2054" spans="8:14" x14ac:dyDescent="0.2">
      <c r="H2054" s="5"/>
      <c r="M2054" s="5"/>
      <c r="N2054" s="5"/>
    </row>
    <row r="2055" spans="8:14" x14ac:dyDescent="0.2">
      <c r="H2055" s="5"/>
      <c r="M2055" s="5"/>
      <c r="N2055" s="5"/>
    </row>
    <row r="2056" spans="8:14" x14ac:dyDescent="0.2">
      <c r="H2056" s="5"/>
      <c r="M2056" s="5"/>
      <c r="N2056" s="5"/>
    </row>
    <row r="2057" spans="8:14" x14ac:dyDescent="0.2">
      <c r="H2057" s="5"/>
      <c r="M2057" s="5"/>
      <c r="N2057" s="5"/>
    </row>
    <row r="2058" spans="8:14" x14ac:dyDescent="0.2">
      <c r="H2058" s="5"/>
      <c r="M2058" s="5"/>
      <c r="N2058" s="5"/>
    </row>
    <row r="2059" spans="8:14" x14ac:dyDescent="0.2">
      <c r="H2059" s="5"/>
      <c r="M2059" s="5"/>
      <c r="N2059" s="5"/>
    </row>
    <row r="2060" spans="8:14" x14ac:dyDescent="0.2">
      <c r="H2060" s="5"/>
      <c r="M2060" s="5"/>
      <c r="N2060" s="5"/>
    </row>
    <row r="2061" spans="8:14" x14ac:dyDescent="0.2">
      <c r="H2061" s="5"/>
      <c r="M2061" s="5"/>
      <c r="N2061" s="5"/>
    </row>
    <row r="2062" spans="8:14" x14ac:dyDescent="0.2">
      <c r="H2062" s="5"/>
      <c r="M2062" s="5"/>
      <c r="N2062" s="5"/>
    </row>
    <row r="2063" spans="8:14" x14ac:dyDescent="0.2">
      <c r="H2063" s="5"/>
      <c r="M2063" s="5"/>
      <c r="N2063" s="5"/>
    </row>
    <row r="2064" spans="8:14" x14ac:dyDescent="0.2">
      <c r="H2064" s="5"/>
      <c r="M2064" s="5"/>
      <c r="N2064" s="5"/>
    </row>
    <row r="2065" spans="8:14" x14ac:dyDescent="0.2">
      <c r="H2065" s="5"/>
      <c r="M2065" s="5"/>
      <c r="N2065" s="5"/>
    </row>
    <row r="2066" spans="8:14" x14ac:dyDescent="0.2">
      <c r="H2066" s="5"/>
      <c r="M2066" s="5"/>
      <c r="N2066" s="5"/>
    </row>
    <row r="2067" spans="8:14" x14ac:dyDescent="0.2">
      <c r="H2067" s="5"/>
      <c r="M2067" s="5"/>
      <c r="N2067" s="5"/>
    </row>
    <row r="2068" spans="8:14" x14ac:dyDescent="0.2">
      <c r="H2068" s="5"/>
      <c r="M2068" s="5"/>
      <c r="N2068" s="5"/>
    </row>
    <row r="2069" spans="8:14" x14ac:dyDescent="0.2">
      <c r="H2069" s="5"/>
      <c r="M2069" s="5"/>
      <c r="N2069" s="5"/>
    </row>
    <row r="2070" spans="8:14" x14ac:dyDescent="0.2">
      <c r="H2070" s="5"/>
      <c r="M2070" s="5"/>
      <c r="N2070" s="5"/>
    </row>
    <row r="2071" spans="8:14" x14ac:dyDescent="0.2">
      <c r="H2071" s="5"/>
      <c r="M2071" s="5"/>
      <c r="N2071" s="5"/>
    </row>
    <row r="2072" spans="8:14" x14ac:dyDescent="0.2">
      <c r="H2072" s="5"/>
      <c r="M2072" s="5"/>
      <c r="N2072" s="5"/>
    </row>
    <row r="2073" spans="8:14" x14ac:dyDescent="0.2">
      <c r="H2073" s="5"/>
      <c r="M2073" s="5"/>
      <c r="N2073" s="5"/>
    </row>
    <row r="2074" spans="8:14" x14ac:dyDescent="0.2">
      <c r="H2074" s="5"/>
      <c r="M2074" s="5"/>
      <c r="N2074" s="5"/>
    </row>
    <row r="2075" spans="8:14" x14ac:dyDescent="0.2">
      <c r="H2075" s="5"/>
      <c r="M2075" s="5"/>
      <c r="N2075" s="5"/>
    </row>
    <row r="2076" spans="8:14" x14ac:dyDescent="0.2">
      <c r="H2076" s="5"/>
      <c r="M2076" s="5"/>
      <c r="N2076" s="5"/>
    </row>
    <row r="2077" spans="8:14" x14ac:dyDescent="0.2">
      <c r="H2077" s="5"/>
      <c r="M2077" s="5"/>
      <c r="N2077" s="5"/>
    </row>
    <row r="2078" spans="8:14" x14ac:dyDescent="0.2">
      <c r="H2078" s="5"/>
      <c r="M2078" s="5"/>
      <c r="N2078" s="5"/>
    </row>
    <row r="2079" spans="8:14" x14ac:dyDescent="0.2">
      <c r="H2079" s="5"/>
      <c r="M2079" s="5"/>
      <c r="N2079" s="5"/>
    </row>
    <row r="2080" spans="8:14" x14ac:dyDescent="0.2">
      <c r="H2080" s="5"/>
      <c r="M2080" s="5"/>
      <c r="N2080" s="5"/>
    </row>
    <row r="2081" spans="8:14" x14ac:dyDescent="0.2">
      <c r="H2081" s="5"/>
      <c r="M2081" s="5"/>
      <c r="N2081" s="5"/>
    </row>
    <row r="2082" spans="8:14" x14ac:dyDescent="0.2">
      <c r="H2082" s="5"/>
      <c r="M2082" s="5"/>
      <c r="N2082" s="5"/>
    </row>
    <row r="2083" spans="8:14" x14ac:dyDescent="0.2">
      <c r="H2083" s="5"/>
      <c r="M2083" s="5"/>
      <c r="N2083" s="5"/>
    </row>
    <row r="2084" spans="8:14" x14ac:dyDescent="0.2">
      <c r="H2084" s="5"/>
      <c r="M2084" s="5"/>
      <c r="N2084" s="5"/>
    </row>
    <row r="2085" spans="8:14" x14ac:dyDescent="0.2">
      <c r="H2085" s="5"/>
      <c r="M2085" s="5"/>
      <c r="N2085" s="5"/>
    </row>
    <row r="2086" spans="8:14" x14ac:dyDescent="0.2">
      <c r="H2086" s="5"/>
      <c r="M2086" s="5"/>
      <c r="N2086" s="5"/>
    </row>
    <row r="2087" spans="8:14" x14ac:dyDescent="0.2">
      <c r="H2087" s="5"/>
      <c r="M2087" s="5"/>
      <c r="N2087" s="5"/>
    </row>
    <row r="2088" spans="8:14" x14ac:dyDescent="0.2">
      <c r="H2088" s="5"/>
      <c r="M2088" s="5"/>
      <c r="N2088" s="5"/>
    </row>
    <row r="2089" spans="8:14" x14ac:dyDescent="0.2">
      <c r="H2089" s="5"/>
      <c r="M2089" s="5"/>
      <c r="N2089" s="5"/>
    </row>
    <row r="2090" spans="8:14" x14ac:dyDescent="0.2">
      <c r="H2090" s="5"/>
      <c r="M2090" s="5"/>
      <c r="N2090" s="5"/>
    </row>
    <row r="2091" spans="8:14" x14ac:dyDescent="0.2">
      <c r="H2091" s="5"/>
      <c r="M2091" s="5"/>
      <c r="N2091" s="5"/>
    </row>
    <row r="2092" spans="8:14" x14ac:dyDescent="0.2">
      <c r="H2092" s="5"/>
      <c r="M2092" s="5"/>
      <c r="N2092" s="5"/>
    </row>
    <row r="2093" spans="8:14" x14ac:dyDescent="0.2">
      <c r="H2093" s="5"/>
      <c r="M2093" s="5"/>
      <c r="N2093" s="5"/>
    </row>
    <row r="2094" spans="8:14" x14ac:dyDescent="0.2">
      <c r="H2094" s="5"/>
      <c r="M2094" s="5"/>
      <c r="N2094" s="5"/>
    </row>
    <row r="2095" spans="8:14" x14ac:dyDescent="0.2">
      <c r="H2095" s="5"/>
      <c r="M2095" s="5"/>
      <c r="N2095" s="5"/>
    </row>
    <row r="2096" spans="8:14" x14ac:dyDescent="0.2">
      <c r="H2096" s="5"/>
      <c r="M2096" s="5"/>
      <c r="N2096" s="5"/>
    </row>
    <row r="2097" spans="8:14" x14ac:dyDescent="0.2">
      <c r="H2097" s="5"/>
      <c r="M2097" s="5"/>
      <c r="N2097" s="5"/>
    </row>
    <row r="2098" spans="8:14" x14ac:dyDescent="0.2">
      <c r="H2098" s="5"/>
      <c r="M2098" s="5"/>
      <c r="N2098" s="5"/>
    </row>
    <row r="2099" spans="8:14" x14ac:dyDescent="0.2">
      <c r="H2099" s="5"/>
      <c r="M2099" s="5"/>
      <c r="N2099" s="5"/>
    </row>
    <row r="2100" spans="8:14" x14ac:dyDescent="0.2">
      <c r="H2100" s="5"/>
      <c r="M2100" s="5"/>
      <c r="N2100" s="5"/>
    </row>
    <row r="2101" spans="8:14" x14ac:dyDescent="0.2">
      <c r="H2101" s="5"/>
      <c r="M2101" s="5"/>
      <c r="N2101" s="5"/>
    </row>
    <row r="2102" spans="8:14" x14ac:dyDescent="0.2">
      <c r="H2102" s="5"/>
      <c r="M2102" s="5"/>
      <c r="N2102" s="5"/>
    </row>
    <row r="2103" spans="8:14" x14ac:dyDescent="0.2">
      <c r="H2103" s="5"/>
      <c r="M2103" s="5"/>
      <c r="N2103" s="5"/>
    </row>
    <row r="2104" spans="8:14" x14ac:dyDescent="0.2">
      <c r="H2104" s="5"/>
      <c r="M2104" s="5"/>
      <c r="N2104" s="5"/>
    </row>
    <row r="2105" spans="8:14" x14ac:dyDescent="0.2">
      <c r="H2105" s="5"/>
      <c r="M2105" s="5"/>
      <c r="N2105" s="5"/>
    </row>
    <row r="2106" spans="8:14" x14ac:dyDescent="0.2">
      <c r="H2106" s="5"/>
      <c r="M2106" s="5"/>
      <c r="N2106" s="5"/>
    </row>
    <row r="2107" spans="8:14" x14ac:dyDescent="0.2">
      <c r="H2107" s="5"/>
      <c r="M2107" s="5"/>
      <c r="N2107" s="5"/>
    </row>
    <row r="2108" spans="8:14" x14ac:dyDescent="0.2">
      <c r="H2108" s="5"/>
      <c r="M2108" s="5"/>
      <c r="N2108" s="5"/>
    </row>
    <row r="2109" spans="8:14" x14ac:dyDescent="0.2">
      <c r="H2109" s="5"/>
      <c r="M2109" s="5"/>
      <c r="N2109" s="5"/>
    </row>
    <row r="2110" spans="8:14" x14ac:dyDescent="0.2">
      <c r="H2110" s="5"/>
      <c r="M2110" s="5"/>
      <c r="N2110" s="5"/>
    </row>
    <row r="2111" spans="8:14" x14ac:dyDescent="0.2">
      <c r="H2111" s="5"/>
      <c r="M2111" s="5"/>
      <c r="N2111" s="5"/>
    </row>
    <row r="2112" spans="8:14" x14ac:dyDescent="0.2">
      <c r="H2112" s="5"/>
      <c r="M2112" s="5"/>
      <c r="N2112" s="5"/>
    </row>
    <row r="2113" spans="8:14" x14ac:dyDescent="0.2">
      <c r="H2113" s="5"/>
      <c r="M2113" s="5"/>
      <c r="N2113" s="5"/>
    </row>
    <row r="2114" spans="8:14" x14ac:dyDescent="0.2">
      <c r="H2114" s="5"/>
      <c r="M2114" s="5"/>
      <c r="N2114" s="5"/>
    </row>
    <row r="2115" spans="8:14" x14ac:dyDescent="0.2">
      <c r="H2115" s="5"/>
      <c r="M2115" s="5"/>
      <c r="N2115" s="5"/>
    </row>
    <row r="2116" spans="8:14" x14ac:dyDescent="0.2">
      <c r="H2116" s="5"/>
      <c r="M2116" s="5"/>
      <c r="N2116" s="5"/>
    </row>
    <row r="2117" spans="8:14" x14ac:dyDescent="0.2">
      <c r="H2117" s="5"/>
      <c r="M2117" s="5"/>
      <c r="N2117" s="5"/>
    </row>
    <row r="2118" spans="8:14" x14ac:dyDescent="0.2">
      <c r="H2118" s="5"/>
      <c r="M2118" s="5"/>
      <c r="N2118" s="5"/>
    </row>
    <row r="2119" spans="8:14" x14ac:dyDescent="0.2">
      <c r="H2119" s="5"/>
      <c r="M2119" s="5"/>
      <c r="N2119" s="5"/>
    </row>
    <row r="2120" spans="8:14" x14ac:dyDescent="0.2">
      <c r="H2120" s="5"/>
      <c r="M2120" s="5"/>
      <c r="N2120" s="5"/>
    </row>
    <row r="2121" spans="8:14" x14ac:dyDescent="0.2">
      <c r="H2121" s="5"/>
      <c r="M2121" s="5"/>
      <c r="N2121" s="5"/>
    </row>
    <row r="2122" spans="8:14" x14ac:dyDescent="0.2">
      <c r="H2122" s="5"/>
      <c r="M2122" s="5"/>
      <c r="N2122" s="5"/>
    </row>
    <row r="2123" spans="8:14" x14ac:dyDescent="0.2">
      <c r="H2123" s="5"/>
      <c r="M2123" s="5"/>
      <c r="N2123" s="5"/>
    </row>
    <row r="2124" spans="8:14" x14ac:dyDescent="0.2">
      <c r="H2124" s="5"/>
      <c r="M2124" s="5"/>
      <c r="N2124" s="5"/>
    </row>
    <row r="2125" spans="8:14" x14ac:dyDescent="0.2">
      <c r="H2125" s="5"/>
      <c r="M2125" s="5"/>
      <c r="N2125" s="5"/>
    </row>
    <row r="2126" spans="8:14" x14ac:dyDescent="0.2">
      <c r="H2126" s="5"/>
      <c r="M2126" s="5"/>
      <c r="N2126" s="5"/>
    </row>
    <row r="2127" spans="8:14" x14ac:dyDescent="0.2">
      <c r="H2127" s="5"/>
      <c r="M2127" s="5"/>
      <c r="N2127" s="5"/>
    </row>
    <row r="2128" spans="8:14" x14ac:dyDescent="0.2">
      <c r="H2128" s="5"/>
      <c r="M2128" s="5"/>
      <c r="N2128" s="5"/>
    </row>
    <row r="2129" spans="8:14" x14ac:dyDescent="0.2">
      <c r="H2129" s="5"/>
      <c r="M2129" s="5"/>
      <c r="N2129" s="5"/>
    </row>
    <row r="2130" spans="8:14" x14ac:dyDescent="0.2">
      <c r="H2130" s="5"/>
      <c r="M2130" s="5"/>
      <c r="N2130" s="5"/>
    </row>
    <row r="2131" spans="8:14" x14ac:dyDescent="0.2">
      <c r="H2131" s="5"/>
      <c r="M2131" s="5"/>
      <c r="N2131" s="5"/>
    </row>
    <row r="2132" spans="8:14" x14ac:dyDescent="0.2">
      <c r="H2132" s="5"/>
      <c r="M2132" s="5"/>
      <c r="N2132" s="5"/>
    </row>
    <row r="2133" spans="8:14" x14ac:dyDescent="0.2">
      <c r="H2133" s="5"/>
      <c r="M2133" s="5"/>
      <c r="N2133" s="5"/>
    </row>
    <row r="2134" spans="8:14" x14ac:dyDescent="0.2">
      <c r="H2134" s="5"/>
      <c r="M2134" s="5"/>
      <c r="N2134" s="5"/>
    </row>
    <row r="2135" spans="8:14" x14ac:dyDescent="0.2">
      <c r="H2135" s="5"/>
      <c r="M2135" s="5"/>
      <c r="N2135" s="5"/>
    </row>
    <row r="2136" spans="8:14" x14ac:dyDescent="0.2">
      <c r="H2136" s="5"/>
      <c r="M2136" s="5"/>
      <c r="N2136" s="5"/>
    </row>
    <row r="2137" spans="8:14" x14ac:dyDescent="0.2">
      <c r="H2137" s="5"/>
      <c r="M2137" s="5"/>
      <c r="N2137" s="5"/>
    </row>
    <row r="2138" spans="8:14" x14ac:dyDescent="0.2">
      <c r="H2138" s="5"/>
      <c r="M2138" s="5"/>
      <c r="N2138" s="5"/>
    </row>
    <row r="2139" spans="8:14" x14ac:dyDescent="0.2">
      <c r="H2139" s="5"/>
      <c r="M2139" s="5"/>
      <c r="N2139" s="5"/>
    </row>
    <row r="2140" spans="8:14" x14ac:dyDescent="0.2">
      <c r="H2140" s="5"/>
      <c r="M2140" s="5"/>
      <c r="N2140" s="5"/>
    </row>
    <row r="2141" spans="8:14" x14ac:dyDescent="0.2">
      <c r="H2141" s="5"/>
      <c r="M2141" s="5"/>
      <c r="N2141" s="5"/>
    </row>
    <row r="2142" spans="8:14" x14ac:dyDescent="0.2">
      <c r="H2142" s="5"/>
      <c r="M2142" s="5"/>
      <c r="N2142" s="5"/>
    </row>
    <row r="2143" spans="8:14" x14ac:dyDescent="0.2">
      <c r="H2143" s="5"/>
      <c r="M2143" s="5"/>
      <c r="N2143" s="5"/>
    </row>
    <row r="2144" spans="8:14" x14ac:dyDescent="0.2">
      <c r="H2144" s="5"/>
      <c r="M2144" s="5"/>
      <c r="N2144" s="5"/>
    </row>
    <row r="2145" spans="8:14" x14ac:dyDescent="0.2">
      <c r="H2145" s="5"/>
      <c r="M2145" s="5"/>
      <c r="N2145" s="5"/>
    </row>
    <row r="2146" spans="8:14" x14ac:dyDescent="0.2">
      <c r="H2146" s="5"/>
      <c r="M2146" s="5"/>
      <c r="N2146" s="5"/>
    </row>
    <row r="2147" spans="8:14" x14ac:dyDescent="0.2">
      <c r="H2147" s="5"/>
      <c r="M2147" s="5"/>
      <c r="N2147" s="5"/>
    </row>
    <row r="2148" spans="8:14" x14ac:dyDescent="0.2">
      <c r="H2148" s="5"/>
      <c r="M2148" s="5"/>
      <c r="N2148" s="5"/>
    </row>
    <row r="2149" spans="8:14" x14ac:dyDescent="0.2">
      <c r="H2149" s="5"/>
      <c r="M2149" s="5"/>
      <c r="N2149" s="5"/>
    </row>
    <row r="2150" spans="8:14" x14ac:dyDescent="0.2">
      <c r="H2150" s="5"/>
      <c r="M2150" s="5"/>
      <c r="N2150" s="5"/>
    </row>
    <row r="2151" spans="8:14" x14ac:dyDescent="0.2">
      <c r="H2151" s="5"/>
      <c r="M2151" s="5"/>
      <c r="N2151" s="5"/>
    </row>
    <row r="2152" spans="8:14" x14ac:dyDescent="0.2">
      <c r="H2152" s="5"/>
      <c r="M2152" s="5"/>
      <c r="N2152" s="5"/>
    </row>
    <row r="2153" spans="8:14" x14ac:dyDescent="0.2">
      <c r="H2153" s="5"/>
      <c r="M2153" s="5"/>
      <c r="N2153" s="5"/>
    </row>
    <row r="2154" spans="8:14" x14ac:dyDescent="0.2">
      <c r="H2154" s="5"/>
      <c r="M2154" s="5"/>
      <c r="N2154" s="5"/>
    </row>
    <row r="2155" spans="8:14" x14ac:dyDescent="0.2">
      <c r="H2155" s="5"/>
      <c r="M2155" s="5"/>
      <c r="N2155" s="5"/>
    </row>
    <row r="2156" spans="8:14" x14ac:dyDescent="0.2">
      <c r="H2156" s="5"/>
      <c r="M2156" s="5"/>
      <c r="N2156" s="5"/>
    </row>
    <row r="2157" spans="8:14" x14ac:dyDescent="0.2">
      <c r="H2157" s="5"/>
      <c r="M2157" s="5"/>
      <c r="N2157" s="5"/>
    </row>
    <row r="2158" spans="8:14" x14ac:dyDescent="0.2">
      <c r="H2158" s="5"/>
      <c r="M2158" s="5"/>
      <c r="N2158" s="5"/>
    </row>
    <row r="2159" spans="8:14" x14ac:dyDescent="0.2">
      <c r="H2159" s="5"/>
      <c r="M2159" s="5"/>
      <c r="N2159" s="5"/>
    </row>
    <row r="2160" spans="8:14" x14ac:dyDescent="0.2">
      <c r="H2160" s="5"/>
      <c r="M2160" s="5"/>
      <c r="N2160" s="5"/>
    </row>
    <row r="2161" spans="8:14" x14ac:dyDescent="0.2">
      <c r="H2161" s="5"/>
      <c r="M2161" s="5"/>
      <c r="N2161" s="5"/>
    </row>
    <row r="2162" spans="8:14" x14ac:dyDescent="0.2">
      <c r="H2162" s="5"/>
      <c r="M2162" s="5"/>
      <c r="N2162" s="5"/>
    </row>
    <row r="2163" spans="8:14" x14ac:dyDescent="0.2">
      <c r="H2163" s="5"/>
      <c r="M2163" s="5"/>
      <c r="N2163" s="5"/>
    </row>
    <row r="2164" spans="8:14" x14ac:dyDescent="0.2">
      <c r="H2164" s="5"/>
      <c r="M2164" s="5"/>
      <c r="N2164" s="5"/>
    </row>
    <row r="2165" spans="8:14" x14ac:dyDescent="0.2">
      <c r="H2165" s="5"/>
      <c r="M2165" s="5"/>
      <c r="N2165" s="5"/>
    </row>
    <row r="2166" spans="8:14" x14ac:dyDescent="0.2">
      <c r="H2166" s="5"/>
      <c r="M2166" s="5"/>
      <c r="N2166" s="5"/>
    </row>
    <row r="2167" spans="8:14" x14ac:dyDescent="0.2">
      <c r="H2167" s="5"/>
      <c r="M2167" s="5"/>
      <c r="N2167" s="5"/>
    </row>
    <row r="2168" spans="8:14" x14ac:dyDescent="0.2">
      <c r="H2168" s="5"/>
      <c r="M2168" s="5"/>
      <c r="N2168" s="5"/>
    </row>
    <row r="2169" spans="8:14" x14ac:dyDescent="0.2">
      <c r="H2169" s="5"/>
      <c r="M2169" s="5"/>
      <c r="N2169" s="5"/>
    </row>
    <row r="2170" spans="8:14" x14ac:dyDescent="0.2">
      <c r="H2170" s="5"/>
      <c r="M2170" s="5"/>
      <c r="N2170" s="5"/>
    </row>
    <row r="2171" spans="8:14" x14ac:dyDescent="0.2">
      <c r="H2171" s="5"/>
      <c r="M2171" s="5"/>
      <c r="N2171" s="5"/>
    </row>
    <row r="2172" spans="8:14" x14ac:dyDescent="0.2">
      <c r="H2172" s="5"/>
      <c r="M2172" s="5"/>
      <c r="N2172" s="5"/>
    </row>
    <row r="2173" spans="8:14" x14ac:dyDescent="0.2">
      <c r="H2173" s="5"/>
      <c r="M2173" s="5"/>
      <c r="N2173" s="5"/>
    </row>
    <row r="2174" spans="8:14" x14ac:dyDescent="0.2">
      <c r="H2174" s="5"/>
      <c r="M2174" s="5"/>
      <c r="N2174" s="5"/>
    </row>
    <row r="2175" spans="8:14" x14ac:dyDescent="0.2">
      <c r="H2175" s="5"/>
      <c r="M2175" s="5"/>
      <c r="N2175" s="5"/>
    </row>
    <row r="2176" spans="8:14" x14ac:dyDescent="0.2">
      <c r="H2176" s="5"/>
      <c r="M2176" s="5"/>
      <c r="N2176" s="5"/>
    </row>
    <row r="2177" spans="8:14" x14ac:dyDescent="0.2">
      <c r="H2177" s="5"/>
      <c r="M2177" s="5"/>
      <c r="N2177" s="5"/>
    </row>
    <row r="2178" spans="8:14" x14ac:dyDescent="0.2">
      <c r="H2178" s="5"/>
      <c r="M2178" s="5"/>
      <c r="N2178" s="5"/>
    </row>
    <row r="2179" spans="8:14" x14ac:dyDescent="0.2">
      <c r="H2179" s="5"/>
      <c r="M2179" s="5"/>
      <c r="N2179" s="5"/>
    </row>
    <row r="2180" spans="8:14" x14ac:dyDescent="0.2">
      <c r="H2180" s="5"/>
      <c r="M2180" s="5"/>
      <c r="N2180" s="5"/>
    </row>
    <row r="2181" spans="8:14" x14ac:dyDescent="0.2">
      <c r="H2181" s="5"/>
      <c r="M2181" s="5"/>
      <c r="N2181" s="5"/>
    </row>
    <row r="2182" spans="8:14" x14ac:dyDescent="0.2">
      <c r="H2182" s="5"/>
      <c r="M2182" s="5"/>
      <c r="N2182" s="5"/>
    </row>
    <row r="2183" spans="8:14" x14ac:dyDescent="0.2">
      <c r="H2183" s="5"/>
      <c r="M2183" s="5"/>
      <c r="N2183" s="5"/>
    </row>
    <row r="2184" spans="8:14" x14ac:dyDescent="0.2">
      <c r="H2184" s="5"/>
      <c r="M2184" s="5"/>
      <c r="N2184" s="5"/>
    </row>
    <row r="2185" spans="8:14" x14ac:dyDescent="0.2">
      <c r="H2185" s="5"/>
      <c r="M2185" s="5"/>
      <c r="N2185" s="5"/>
    </row>
    <row r="2186" spans="8:14" x14ac:dyDescent="0.2">
      <c r="H2186" s="5"/>
      <c r="M2186" s="5"/>
      <c r="N2186" s="5"/>
    </row>
    <row r="2187" spans="8:14" x14ac:dyDescent="0.2">
      <c r="H2187" s="5"/>
      <c r="M2187" s="5"/>
      <c r="N2187" s="5"/>
    </row>
    <row r="2188" spans="8:14" x14ac:dyDescent="0.2">
      <c r="H2188" s="5"/>
      <c r="M2188" s="5"/>
      <c r="N2188" s="5"/>
    </row>
    <row r="2189" spans="8:14" x14ac:dyDescent="0.2">
      <c r="H2189" s="5"/>
      <c r="M2189" s="5"/>
      <c r="N2189" s="5"/>
    </row>
    <row r="2190" spans="8:14" x14ac:dyDescent="0.2">
      <c r="H2190" s="5"/>
      <c r="M2190" s="5"/>
      <c r="N2190" s="5"/>
    </row>
    <row r="2191" spans="8:14" x14ac:dyDescent="0.2">
      <c r="H2191" s="5"/>
      <c r="M2191" s="5"/>
      <c r="N2191" s="5"/>
    </row>
    <row r="2192" spans="8:14" x14ac:dyDescent="0.2">
      <c r="H2192" s="5"/>
      <c r="M2192" s="5"/>
      <c r="N2192" s="5"/>
    </row>
    <row r="2193" spans="8:14" x14ac:dyDescent="0.2">
      <c r="H2193" s="5"/>
      <c r="M2193" s="5"/>
      <c r="N2193" s="5"/>
    </row>
    <row r="2194" spans="8:14" x14ac:dyDescent="0.2">
      <c r="H2194" s="5"/>
      <c r="M2194" s="5"/>
      <c r="N2194" s="5"/>
    </row>
    <row r="2195" spans="8:14" x14ac:dyDescent="0.2">
      <c r="H2195" s="5"/>
      <c r="M2195" s="5"/>
      <c r="N2195" s="5"/>
    </row>
    <row r="2196" spans="8:14" x14ac:dyDescent="0.2">
      <c r="H2196" s="5"/>
      <c r="M2196" s="5"/>
      <c r="N2196" s="5"/>
    </row>
    <row r="2197" spans="8:14" x14ac:dyDescent="0.2">
      <c r="H2197" s="5"/>
      <c r="M2197" s="5"/>
      <c r="N2197" s="5"/>
    </row>
    <row r="2198" spans="8:14" x14ac:dyDescent="0.2">
      <c r="H2198" s="5"/>
      <c r="M2198" s="5"/>
      <c r="N2198" s="5"/>
    </row>
    <row r="2199" spans="8:14" x14ac:dyDescent="0.2">
      <c r="H2199" s="5"/>
      <c r="M2199" s="5"/>
      <c r="N2199" s="5"/>
    </row>
    <row r="2200" spans="8:14" x14ac:dyDescent="0.2">
      <c r="H2200" s="5"/>
      <c r="M2200" s="5"/>
      <c r="N2200" s="5"/>
    </row>
    <row r="2201" spans="8:14" x14ac:dyDescent="0.2">
      <c r="H2201" s="5"/>
      <c r="M2201" s="5"/>
      <c r="N2201" s="5"/>
    </row>
    <row r="2202" spans="8:14" x14ac:dyDescent="0.2">
      <c r="H2202" s="5"/>
      <c r="M2202" s="5"/>
      <c r="N2202" s="5"/>
    </row>
    <row r="2203" spans="8:14" x14ac:dyDescent="0.2">
      <c r="H2203" s="5"/>
      <c r="M2203" s="5"/>
      <c r="N2203" s="5"/>
    </row>
    <row r="2204" spans="8:14" x14ac:dyDescent="0.2">
      <c r="H2204" s="5"/>
      <c r="M2204" s="5"/>
      <c r="N2204" s="5"/>
    </row>
    <row r="2205" spans="8:14" x14ac:dyDescent="0.2">
      <c r="H2205" s="5"/>
      <c r="M2205" s="5"/>
      <c r="N2205" s="5"/>
    </row>
    <row r="2206" spans="8:14" x14ac:dyDescent="0.2">
      <c r="H2206" s="5"/>
      <c r="M2206" s="5"/>
      <c r="N2206" s="5"/>
    </row>
    <row r="2207" spans="8:14" x14ac:dyDescent="0.2">
      <c r="H2207" s="5"/>
      <c r="M2207" s="5"/>
      <c r="N2207" s="5"/>
    </row>
    <row r="2208" spans="8:14" x14ac:dyDescent="0.2">
      <c r="H2208" s="5"/>
      <c r="M2208" s="5"/>
      <c r="N2208" s="5"/>
    </row>
    <row r="2209" spans="8:14" x14ac:dyDescent="0.2">
      <c r="H2209" s="5"/>
      <c r="M2209" s="5"/>
      <c r="N2209" s="5"/>
    </row>
    <row r="2210" spans="8:14" x14ac:dyDescent="0.2">
      <c r="H2210" s="5"/>
      <c r="M2210" s="5"/>
      <c r="N2210" s="5"/>
    </row>
    <row r="2211" spans="8:14" x14ac:dyDescent="0.2">
      <c r="H2211" s="5"/>
      <c r="M2211" s="5"/>
      <c r="N2211" s="5"/>
    </row>
    <row r="2212" spans="8:14" x14ac:dyDescent="0.2">
      <c r="H2212" s="5"/>
      <c r="M2212" s="5"/>
      <c r="N2212" s="5"/>
    </row>
    <row r="2213" spans="8:14" x14ac:dyDescent="0.2">
      <c r="H2213" s="5"/>
      <c r="M2213" s="5"/>
      <c r="N2213" s="5"/>
    </row>
    <row r="2214" spans="8:14" x14ac:dyDescent="0.2">
      <c r="H2214" s="5"/>
      <c r="M2214" s="5"/>
      <c r="N2214" s="5"/>
    </row>
    <row r="2215" spans="8:14" x14ac:dyDescent="0.2">
      <c r="H2215" s="5"/>
      <c r="M2215" s="5"/>
      <c r="N2215" s="5"/>
    </row>
    <row r="2216" spans="8:14" x14ac:dyDescent="0.2">
      <c r="H2216" s="5"/>
      <c r="M2216" s="5"/>
      <c r="N2216" s="5"/>
    </row>
    <row r="2217" spans="8:14" x14ac:dyDescent="0.2">
      <c r="H2217" s="5"/>
      <c r="M2217" s="5"/>
      <c r="N2217" s="5"/>
    </row>
    <row r="2218" spans="8:14" x14ac:dyDescent="0.2">
      <c r="H2218" s="5"/>
      <c r="M2218" s="5"/>
      <c r="N2218" s="5"/>
    </row>
    <row r="2219" spans="8:14" x14ac:dyDescent="0.2">
      <c r="H2219" s="5"/>
      <c r="M2219" s="5"/>
      <c r="N2219" s="5"/>
    </row>
    <row r="2220" spans="8:14" x14ac:dyDescent="0.2">
      <c r="H2220" s="5"/>
      <c r="M2220" s="5"/>
      <c r="N2220" s="5"/>
    </row>
    <row r="2221" spans="8:14" x14ac:dyDescent="0.2">
      <c r="H2221" s="5"/>
      <c r="M2221" s="5"/>
      <c r="N2221" s="5"/>
    </row>
    <row r="2222" spans="8:14" x14ac:dyDescent="0.2">
      <c r="H2222" s="5"/>
      <c r="M2222" s="5"/>
      <c r="N2222" s="5"/>
    </row>
    <row r="2223" spans="8:14" x14ac:dyDescent="0.2">
      <c r="H2223" s="5"/>
      <c r="M2223" s="5"/>
      <c r="N2223" s="5"/>
    </row>
    <row r="2224" spans="8:14" x14ac:dyDescent="0.2">
      <c r="H2224" s="5"/>
      <c r="M2224" s="5"/>
      <c r="N2224" s="5"/>
    </row>
    <row r="2225" spans="8:14" x14ac:dyDescent="0.2">
      <c r="H2225" s="5"/>
      <c r="M2225" s="5"/>
      <c r="N2225" s="5"/>
    </row>
    <row r="2226" spans="8:14" x14ac:dyDescent="0.2">
      <c r="H2226" s="5"/>
      <c r="M2226" s="5"/>
      <c r="N2226" s="5"/>
    </row>
    <row r="2227" spans="8:14" x14ac:dyDescent="0.2">
      <c r="H2227" s="5"/>
      <c r="M2227" s="5"/>
      <c r="N2227" s="5"/>
    </row>
    <row r="2228" spans="8:14" x14ac:dyDescent="0.2">
      <c r="H2228" s="5"/>
      <c r="M2228" s="5"/>
      <c r="N2228" s="5"/>
    </row>
    <row r="2229" spans="8:14" x14ac:dyDescent="0.2">
      <c r="H2229" s="5"/>
      <c r="M2229" s="5"/>
      <c r="N2229" s="5"/>
    </row>
    <row r="2230" spans="8:14" x14ac:dyDescent="0.2">
      <c r="H2230" s="5"/>
      <c r="M2230" s="5"/>
      <c r="N2230" s="5"/>
    </row>
    <row r="2231" spans="8:14" x14ac:dyDescent="0.2">
      <c r="H2231" s="5"/>
      <c r="M2231" s="5"/>
      <c r="N2231" s="5"/>
    </row>
    <row r="2232" spans="8:14" x14ac:dyDescent="0.2">
      <c r="H2232" s="5"/>
      <c r="M2232" s="5"/>
      <c r="N2232" s="5"/>
    </row>
    <row r="2233" spans="8:14" x14ac:dyDescent="0.2">
      <c r="H2233" s="5"/>
      <c r="M2233" s="5"/>
      <c r="N2233" s="5"/>
    </row>
    <row r="2234" spans="8:14" x14ac:dyDescent="0.2">
      <c r="H2234" s="5"/>
      <c r="M2234" s="5"/>
      <c r="N2234" s="5"/>
    </row>
    <row r="2235" spans="8:14" x14ac:dyDescent="0.2">
      <c r="H2235" s="5"/>
      <c r="M2235" s="5"/>
      <c r="N2235" s="5"/>
    </row>
    <row r="2236" spans="8:14" x14ac:dyDescent="0.2">
      <c r="H2236" s="5"/>
      <c r="M2236" s="5"/>
      <c r="N2236" s="5"/>
    </row>
    <row r="2237" spans="8:14" x14ac:dyDescent="0.2">
      <c r="H2237" s="5"/>
      <c r="M2237" s="5"/>
      <c r="N2237" s="5"/>
    </row>
    <row r="2238" spans="8:14" x14ac:dyDescent="0.2">
      <c r="H2238" s="5"/>
      <c r="M2238" s="5"/>
      <c r="N2238" s="5"/>
    </row>
    <row r="2239" spans="8:14" x14ac:dyDescent="0.2">
      <c r="H2239" s="5"/>
      <c r="M2239" s="5"/>
      <c r="N2239" s="5"/>
    </row>
    <row r="2240" spans="8:14" x14ac:dyDescent="0.2">
      <c r="H2240" s="5"/>
      <c r="M2240" s="5"/>
      <c r="N2240" s="5"/>
    </row>
    <row r="2241" spans="8:14" x14ac:dyDescent="0.2">
      <c r="H2241" s="5"/>
      <c r="M2241" s="5"/>
      <c r="N2241" s="5"/>
    </row>
    <row r="2242" spans="8:14" x14ac:dyDescent="0.2">
      <c r="H2242" s="5"/>
      <c r="M2242" s="5"/>
      <c r="N2242" s="5"/>
    </row>
    <row r="2243" spans="8:14" x14ac:dyDescent="0.2">
      <c r="H2243" s="5"/>
      <c r="M2243" s="5"/>
      <c r="N2243" s="5"/>
    </row>
    <row r="2244" spans="8:14" x14ac:dyDescent="0.2">
      <c r="H2244" s="5"/>
      <c r="M2244" s="5"/>
      <c r="N2244" s="5"/>
    </row>
    <row r="2245" spans="8:14" x14ac:dyDescent="0.2">
      <c r="H2245" s="5"/>
      <c r="M2245" s="5"/>
      <c r="N2245" s="5"/>
    </row>
    <row r="2246" spans="8:14" x14ac:dyDescent="0.2">
      <c r="H2246" s="5"/>
      <c r="M2246" s="5"/>
      <c r="N2246" s="5"/>
    </row>
    <row r="2247" spans="8:14" x14ac:dyDescent="0.2">
      <c r="H2247" s="5"/>
      <c r="M2247" s="5"/>
      <c r="N2247" s="5"/>
    </row>
    <row r="2248" spans="8:14" x14ac:dyDescent="0.2">
      <c r="H2248" s="5"/>
      <c r="M2248" s="5"/>
      <c r="N2248" s="5"/>
    </row>
    <row r="2249" spans="8:14" x14ac:dyDescent="0.2">
      <c r="H2249" s="5"/>
      <c r="M2249" s="5"/>
      <c r="N2249" s="5"/>
    </row>
    <row r="2250" spans="8:14" x14ac:dyDescent="0.2">
      <c r="H2250" s="5"/>
      <c r="M2250" s="5"/>
      <c r="N2250" s="5"/>
    </row>
    <row r="2251" spans="8:14" x14ac:dyDescent="0.2">
      <c r="H2251" s="5"/>
      <c r="M2251" s="5"/>
      <c r="N2251" s="5"/>
    </row>
    <row r="2252" spans="8:14" x14ac:dyDescent="0.2">
      <c r="H2252" s="5"/>
      <c r="M2252" s="5"/>
      <c r="N2252" s="5"/>
    </row>
    <row r="2253" spans="8:14" x14ac:dyDescent="0.2">
      <c r="H2253" s="5"/>
      <c r="M2253" s="5"/>
      <c r="N2253" s="5"/>
    </row>
    <row r="2254" spans="8:14" x14ac:dyDescent="0.2">
      <c r="H2254" s="5"/>
      <c r="M2254" s="5"/>
      <c r="N2254" s="5"/>
    </row>
    <row r="2255" spans="8:14" x14ac:dyDescent="0.2">
      <c r="H2255" s="5"/>
      <c r="M2255" s="5"/>
      <c r="N2255" s="5"/>
    </row>
    <row r="2256" spans="8:14" x14ac:dyDescent="0.2">
      <c r="H2256" s="5"/>
      <c r="M2256" s="5"/>
      <c r="N2256" s="5"/>
    </row>
    <row r="2257" spans="8:14" x14ac:dyDescent="0.2">
      <c r="H2257" s="5"/>
      <c r="M2257" s="5"/>
      <c r="N2257" s="5"/>
    </row>
    <row r="2258" spans="8:14" x14ac:dyDescent="0.2">
      <c r="H2258" s="5"/>
      <c r="M2258" s="5"/>
      <c r="N2258" s="5"/>
    </row>
    <row r="2259" spans="8:14" x14ac:dyDescent="0.2">
      <c r="H2259" s="5"/>
      <c r="M2259" s="5"/>
      <c r="N2259" s="5"/>
    </row>
    <row r="2260" spans="8:14" x14ac:dyDescent="0.2">
      <c r="H2260" s="5"/>
      <c r="M2260" s="5"/>
      <c r="N2260" s="5"/>
    </row>
    <row r="2261" spans="8:14" x14ac:dyDescent="0.2">
      <c r="H2261" s="5"/>
      <c r="M2261" s="5"/>
      <c r="N2261" s="5"/>
    </row>
    <row r="2262" spans="8:14" x14ac:dyDescent="0.2">
      <c r="H2262" s="5"/>
      <c r="M2262" s="5"/>
      <c r="N2262" s="5"/>
    </row>
    <row r="2263" spans="8:14" x14ac:dyDescent="0.2">
      <c r="H2263" s="5"/>
      <c r="M2263" s="5"/>
      <c r="N2263" s="5"/>
    </row>
    <row r="2264" spans="8:14" x14ac:dyDescent="0.2">
      <c r="H2264" s="5"/>
      <c r="M2264" s="5"/>
      <c r="N2264" s="5"/>
    </row>
    <row r="2265" spans="8:14" x14ac:dyDescent="0.2">
      <c r="H2265" s="5"/>
      <c r="M2265" s="5"/>
      <c r="N2265" s="5"/>
    </row>
    <row r="2266" spans="8:14" x14ac:dyDescent="0.2">
      <c r="H2266" s="5"/>
      <c r="M2266" s="5"/>
      <c r="N2266" s="5"/>
    </row>
    <row r="2267" spans="8:14" x14ac:dyDescent="0.2">
      <c r="H2267" s="5"/>
      <c r="M2267" s="5"/>
      <c r="N2267" s="5"/>
    </row>
    <row r="2268" spans="8:14" x14ac:dyDescent="0.2">
      <c r="H2268" s="5"/>
      <c r="M2268" s="5"/>
      <c r="N2268" s="5"/>
    </row>
    <row r="2269" spans="8:14" x14ac:dyDescent="0.2">
      <c r="H2269" s="5"/>
      <c r="M2269" s="5"/>
      <c r="N2269" s="5"/>
    </row>
    <row r="2270" spans="8:14" x14ac:dyDescent="0.2">
      <c r="H2270" s="5"/>
      <c r="M2270" s="5"/>
      <c r="N2270" s="5"/>
    </row>
    <row r="2271" spans="8:14" x14ac:dyDescent="0.2">
      <c r="H2271" s="5"/>
      <c r="M2271" s="5"/>
      <c r="N2271" s="5"/>
    </row>
    <row r="2272" spans="8:14" x14ac:dyDescent="0.2">
      <c r="H2272" s="5"/>
      <c r="M2272" s="5"/>
      <c r="N2272" s="5"/>
    </row>
    <row r="2273" spans="8:14" x14ac:dyDescent="0.2">
      <c r="H2273" s="5"/>
      <c r="M2273" s="5"/>
      <c r="N2273" s="5"/>
    </row>
    <row r="2274" spans="8:14" x14ac:dyDescent="0.2">
      <c r="H2274" s="5"/>
      <c r="M2274" s="5"/>
      <c r="N2274" s="5"/>
    </row>
    <row r="2275" spans="8:14" x14ac:dyDescent="0.2">
      <c r="H2275" s="5"/>
      <c r="M2275" s="5"/>
      <c r="N2275" s="5"/>
    </row>
    <row r="2276" spans="8:14" x14ac:dyDescent="0.2">
      <c r="H2276" s="5"/>
      <c r="M2276" s="5"/>
      <c r="N2276" s="5"/>
    </row>
    <row r="2277" spans="8:14" x14ac:dyDescent="0.2">
      <c r="H2277" s="5"/>
      <c r="M2277" s="5"/>
      <c r="N2277" s="5"/>
    </row>
    <row r="2278" spans="8:14" x14ac:dyDescent="0.2">
      <c r="H2278" s="5"/>
      <c r="M2278" s="5"/>
      <c r="N2278" s="5"/>
    </row>
    <row r="2279" spans="8:14" x14ac:dyDescent="0.2">
      <c r="H2279" s="5"/>
      <c r="M2279" s="5"/>
      <c r="N2279" s="5"/>
    </row>
    <row r="2280" spans="8:14" x14ac:dyDescent="0.2">
      <c r="H2280" s="5"/>
      <c r="M2280" s="5"/>
      <c r="N2280" s="5"/>
    </row>
    <row r="2281" spans="8:14" x14ac:dyDescent="0.2">
      <c r="H2281" s="5"/>
      <c r="M2281" s="5"/>
      <c r="N2281" s="5"/>
    </row>
    <row r="2282" spans="8:14" x14ac:dyDescent="0.2">
      <c r="H2282" s="5"/>
      <c r="M2282" s="5"/>
      <c r="N2282" s="5"/>
    </row>
    <row r="2283" spans="8:14" x14ac:dyDescent="0.2">
      <c r="H2283" s="5"/>
      <c r="M2283" s="5"/>
      <c r="N2283" s="5"/>
    </row>
    <row r="2284" spans="8:14" x14ac:dyDescent="0.2">
      <c r="H2284" s="5"/>
      <c r="M2284" s="5"/>
      <c r="N2284" s="5"/>
    </row>
    <row r="2285" spans="8:14" x14ac:dyDescent="0.2">
      <c r="H2285" s="5"/>
      <c r="M2285" s="5"/>
      <c r="N2285" s="5"/>
    </row>
    <row r="2286" spans="8:14" x14ac:dyDescent="0.2">
      <c r="H2286" s="5"/>
      <c r="M2286" s="5"/>
      <c r="N2286" s="5"/>
    </row>
    <row r="2287" spans="8:14" x14ac:dyDescent="0.2">
      <c r="H2287" s="5"/>
      <c r="M2287" s="5"/>
      <c r="N2287" s="5"/>
    </row>
    <row r="2288" spans="8:14" x14ac:dyDescent="0.2">
      <c r="H2288" s="5"/>
      <c r="M2288" s="5"/>
      <c r="N2288" s="5"/>
    </row>
    <row r="2289" spans="8:14" x14ac:dyDescent="0.2">
      <c r="H2289" s="5"/>
      <c r="M2289" s="5"/>
      <c r="N2289" s="5"/>
    </row>
    <row r="2290" spans="8:14" x14ac:dyDescent="0.2">
      <c r="H2290" s="5"/>
      <c r="M2290" s="5"/>
      <c r="N2290" s="5"/>
    </row>
    <row r="2291" spans="8:14" x14ac:dyDescent="0.2">
      <c r="H2291" s="5"/>
      <c r="M2291" s="5"/>
      <c r="N2291" s="5"/>
    </row>
    <row r="2292" spans="8:14" x14ac:dyDescent="0.2">
      <c r="H2292" s="5"/>
      <c r="M2292" s="5"/>
      <c r="N2292" s="5"/>
    </row>
    <row r="2293" spans="8:14" x14ac:dyDescent="0.2">
      <c r="H2293" s="5"/>
      <c r="M2293" s="5"/>
      <c r="N2293" s="5"/>
    </row>
    <row r="2294" spans="8:14" x14ac:dyDescent="0.2">
      <c r="H2294" s="5"/>
      <c r="M2294" s="5"/>
      <c r="N2294" s="5"/>
    </row>
    <row r="2295" spans="8:14" x14ac:dyDescent="0.2">
      <c r="H2295" s="5"/>
      <c r="M2295" s="5"/>
      <c r="N2295" s="5"/>
    </row>
    <row r="2296" spans="8:14" x14ac:dyDescent="0.2">
      <c r="H2296" s="5"/>
      <c r="M2296" s="5"/>
      <c r="N2296" s="5"/>
    </row>
    <row r="2297" spans="8:14" x14ac:dyDescent="0.2">
      <c r="H2297" s="5"/>
      <c r="M2297" s="5"/>
      <c r="N2297" s="5"/>
    </row>
    <row r="2298" spans="8:14" x14ac:dyDescent="0.2">
      <c r="H2298" s="5"/>
      <c r="M2298" s="5"/>
      <c r="N2298" s="5"/>
    </row>
    <row r="2299" spans="8:14" x14ac:dyDescent="0.2">
      <c r="H2299" s="5"/>
      <c r="M2299" s="5"/>
      <c r="N2299" s="5"/>
    </row>
    <row r="2300" spans="8:14" x14ac:dyDescent="0.2">
      <c r="H2300" s="5"/>
      <c r="M2300" s="5"/>
      <c r="N2300" s="5"/>
    </row>
    <row r="2301" spans="8:14" x14ac:dyDescent="0.2">
      <c r="H2301" s="5"/>
      <c r="M2301" s="5"/>
      <c r="N2301" s="5"/>
    </row>
    <row r="2302" spans="8:14" x14ac:dyDescent="0.2">
      <c r="H2302" s="5"/>
      <c r="M2302" s="5"/>
      <c r="N2302" s="5"/>
    </row>
    <row r="2303" spans="8:14" x14ac:dyDescent="0.2">
      <c r="H2303" s="5"/>
      <c r="M2303" s="5"/>
      <c r="N2303" s="5"/>
    </row>
    <row r="2304" spans="8:14" x14ac:dyDescent="0.2">
      <c r="H2304" s="5"/>
      <c r="M2304" s="5"/>
      <c r="N2304" s="5"/>
    </row>
    <row r="2305" spans="8:14" x14ac:dyDescent="0.2">
      <c r="H2305" s="5"/>
      <c r="M2305" s="5"/>
      <c r="N2305" s="5"/>
    </row>
    <row r="2306" spans="8:14" x14ac:dyDescent="0.2">
      <c r="H2306" s="5"/>
      <c r="M2306" s="5"/>
      <c r="N2306" s="5"/>
    </row>
    <row r="2307" spans="8:14" x14ac:dyDescent="0.2">
      <c r="H2307" s="5"/>
      <c r="M2307" s="5"/>
      <c r="N2307" s="5"/>
    </row>
    <row r="2308" spans="8:14" x14ac:dyDescent="0.2">
      <c r="H2308" s="5"/>
      <c r="M2308" s="5"/>
      <c r="N2308" s="5"/>
    </row>
    <row r="2309" spans="8:14" x14ac:dyDescent="0.2">
      <c r="H2309" s="5"/>
      <c r="M2309" s="5"/>
      <c r="N2309" s="5"/>
    </row>
    <row r="2310" spans="8:14" x14ac:dyDescent="0.2">
      <c r="H2310" s="5"/>
      <c r="M2310" s="5"/>
      <c r="N2310" s="5"/>
    </row>
    <row r="2311" spans="8:14" x14ac:dyDescent="0.2">
      <c r="H2311" s="5"/>
      <c r="M2311" s="5"/>
      <c r="N2311" s="5"/>
    </row>
    <row r="2312" spans="8:14" x14ac:dyDescent="0.2">
      <c r="H2312" s="5"/>
      <c r="M2312" s="5"/>
      <c r="N2312" s="5"/>
    </row>
    <row r="2313" spans="8:14" x14ac:dyDescent="0.2">
      <c r="H2313" s="5"/>
      <c r="M2313" s="5"/>
      <c r="N2313" s="5"/>
    </row>
    <row r="2314" spans="8:14" x14ac:dyDescent="0.2">
      <c r="H2314" s="5"/>
      <c r="M2314" s="5"/>
      <c r="N2314" s="5"/>
    </row>
    <row r="2315" spans="8:14" x14ac:dyDescent="0.2">
      <c r="H2315" s="5"/>
      <c r="M2315" s="5"/>
      <c r="N2315" s="5"/>
    </row>
    <row r="2316" spans="8:14" x14ac:dyDescent="0.2">
      <c r="H2316" s="5"/>
      <c r="M2316" s="5"/>
      <c r="N2316" s="5"/>
    </row>
    <row r="2317" spans="8:14" x14ac:dyDescent="0.2">
      <c r="H2317" s="5"/>
      <c r="M2317" s="5"/>
      <c r="N2317" s="5"/>
    </row>
    <row r="2318" spans="8:14" x14ac:dyDescent="0.2">
      <c r="H2318" s="5"/>
      <c r="M2318" s="5"/>
      <c r="N2318" s="5"/>
    </row>
    <row r="2319" spans="8:14" x14ac:dyDescent="0.2">
      <c r="H2319" s="5"/>
      <c r="M2319" s="5"/>
      <c r="N2319" s="5"/>
    </row>
    <row r="2320" spans="8:14" x14ac:dyDescent="0.2">
      <c r="H2320" s="5"/>
      <c r="M2320" s="5"/>
      <c r="N2320" s="5"/>
    </row>
  </sheetData>
  <mergeCells count="236">
    <mergeCell ref="A786:B786"/>
    <mergeCell ref="B759:B760"/>
    <mergeCell ref="B763:B764"/>
    <mergeCell ref="B770:B771"/>
    <mergeCell ref="A943:B943"/>
    <mergeCell ref="B944:B945"/>
    <mergeCell ref="A787:B787"/>
    <mergeCell ref="B789:B790"/>
    <mergeCell ref="A887:B887"/>
    <mergeCell ref="B889:B890"/>
    <mergeCell ref="B894:B896"/>
    <mergeCell ref="B903:B904"/>
    <mergeCell ref="B914:B915"/>
    <mergeCell ref="B925:B926"/>
    <mergeCell ref="A942:B942"/>
    <mergeCell ref="B834:B835"/>
    <mergeCell ref="A564:B564"/>
    <mergeCell ref="B565:B566"/>
    <mergeCell ref="B210:B211"/>
    <mergeCell ref="A148:B148"/>
    <mergeCell ref="A783:B783"/>
    <mergeCell ref="A784:B784"/>
    <mergeCell ref="A716:B716"/>
    <mergeCell ref="A717:B717"/>
    <mergeCell ref="B724:B725"/>
    <mergeCell ref="B728:B729"/>
    <mergeCell ref="B735:B736"/>
    <mergeCell ref="B740:B741"/>
    <mergeCell ref="B511:B512"/>
    <mergeCell ref="B516:B517"/>
    <mergeCell ref="B527:B528"/>
    <mergeCell ref="B537:B538"/>
    <mergeCell ref="B542:B543"/>
    <mergeCell ref="B548:B549"/>
    <mergeCell ref="A560:B560"/>
    <mergeCell ref="A561:B561"/>
    <mergeCell ref="A563:B563"/>
    <mergeCell ref="B625:B626"/>
    <mergeCell ref="A639:B639"/>
    <mergeCell ref="A640:B640"/>
    <mergeCell ref="J1:N1"/>
    <mergeCell ref="A1:F1"/>
    <mergeCell ref="A491:B491"/>
    <mergeCell ref="A399:B399"/>
    <mergeCell ref="A400:B400"/>
    <mergeCell ref="B492:B494"/>
    <mergeCell ref="B499:B500"/>
    <mergeCell ref="B503:B504"/>
    <mergeCell ref="A509:B509"/>
    <mergeCell ref="B421:B422"/>
    <mergeCell ref="A427:B427"/>
    <mergeCell ref="B428:B429"/>
    <mergeCell ref="A319:B319"/>
    <mergeCell ref="B320:B321"/>
    <mergeCell ref="B326:B327"/>
    <mergeCell ref="A149:B149"/>
    <mergeCell ref="B150:B152"/>
    <mergeCell ref="B158:B159"/>
    <mergeCell ref="B162:B163"/>
    <mergeCell ref="A168:B168"/>
    <mergeCell ref="B170:B171"/>
    <mergeCell ref="B180:B181"/>
    <mergeCell ref="B190:B191"/>
    <mergeCell ref="B270:B272"/>
    <mergeCell ref="B642:B643"/>
    <mergeCell ref="B653:B655"/>
    <mergeCell ref="B657:B658"/>
    <mergeCell ref="B589:B591"/>
    <mergeCell ref="B596:B597"/>
    <mergeCell ref="B749:B750"/>
    <mergeCell ref="A664:B664"/>
    <mergeCell ref="B665:B666"/>
    <mergeCell ref="B673:B675"/>
    <mergeCell ref="B690:B691"/>
    <mergeCell ref="B694:B695"/>
    <mergeCell ref="B700:B701"/>
    <mergeCell ref="B718:B719"/>
    <mergeCell ref="B614:B615"/>
    <mergeCell ref="B618:B619"/>
    <mergeCell ref="B570:B571"/>
    <mergeCell ref="B574:B575"/>
    <mergeCell ref="B580:B581"/>
    <mergeCell ref="A2:N2"/>
    <mergeCell ref="A3:N3"/>
    <mergeCell ref="A6:B6"/>
    <mergeCell ref="B14:B15"/>
    <mergeCell ref="B57:B58"/>
    <mergeCell ref="B125:B126"/>
    <mergeCell ref="B129:B130"/>
    <mergeCell ref="B135:B136"/>
    <mergeCell ref="B206:B207"/>
    <mergeCell ref="A206:A209"/>
    <mergeCell ref="B63:B64"/>
    <mergeCell ref="B80:B81"/>
    <mergeCell ref="B91:B93"/>
    <mergeCell ref="B95:B96"/>
    <mergeCell ref="A101:B101"/>
    <mergeCell ref="B103:B104"/>
    <mergeCell ref="B18:B19"/>
    <mergeCell ref="A76:B76"/>
    <mergeCell ref="A145:B145"/>
    <mergeCell ref="A146:B146"/>
    <mergeCell ref="A24:B24"/>
    <mergeCell ref="B31:B32"/>
    <mergeCell ref="B42:B43"/>
    <mergeCell ref="B52:B53"/>
    <mergeCell ref="B26:B27"/>
    <mergeCell ref="B7:B9"/>
    <mergeCell ref="A75:B75"/>
    <mergeCell ref="A216:A217"/>
    <mergeCell ref="A231:B231"/>
    <mergeCell ref="A232:B232"/>
    <mergeCell ref="B456:B457"/>
    <mergeCell ref="A260:B260"/>
    <mergeCell ref="B262:B263"/>
    <mergeCell ref="A234:B234"/>
    <mergeCell ref="B464:B465"/>
    <mergeCell ref="B236:B238"/>
    <mergeCell ref="B248:B250"/>
    <mergeCell ref="B252:B253"/>
    <mergeCell ref="A397:B397"/>
    <mergeCell ref="B330:B331"/>
    <mergeCell ref="A337:B337"/>
    <mergeCell ref="B339:B340"/>
    <mergeCell ref="B344:B345"/>
    <mergeCell ref="B356:B357"/>
    <mergeCell ref="B370:B371"/>
    <mergeCell ref="B374:B375"/>
    <mergeCell ref="B380:B381"/>
    <mergeCell ref="A396:B396"/>
    <mergeCell ref="B279:B280"/>
    <mergeCell ref="B290:B291"/>
    <mergeCell ref="B301:B302"/>
    <mergeCell ref="B401:B402"/>
    <mergeCell ref="B409:B411"/>
    <mergeCell ref="B417:B418"/>
    <mergeCell ref="B1009:B1010"/>
    <mergeCell ref="A1022:B1022"/>
    <mergeCell ref="B470:B471"/>
    <mergeCell ref="A471:A472"/>
    <mergeCell ref="A487:B487"/>
    <mergeCell ref="A488:B488"/>
    <mergeCell ref="B436:B437"/>
    <mergeCell ref="B444:B445"/>
    <mergeCell ref="B452:B453"/>
    <mergeCell ref="A837:A839"/>
    <mergeCell ref="B837:B838"/>
    <mergeCell ref="A861:B861"/>
    <mergeCell ref="A862:B862"/>
    <mergeCell ref="B863:B865"/>
    <mergeCell ref="B875:B877"/>
    <mergeCell ref="B879:B880"/>
    <mergeCell ref="B793:B794"/>
    <mergeCell ref="B797:B798"/>
    <mergeCell ref="A804:B804"/>
    <mergeCell ref="B805:B806"/>
    <mergeCell ref="B810:B811"/>
    <mergeCell ref="B817:B818"/>
    <mergeCell ref="B827:B828"/>
    <mergeCell ref="B831:B832"/>
    <mergeCell ref="A1130:B1130"/>
    <mergeCell ref="A1082:A1083"/>
    <mergeCell ref="A1097:B1097"/>
    <mergeCell ref="A1098:B1098"/>
    <mergeCell ref="A1101:B1101"/>
    <mergeCell ref="B1102:B1103"/>
    <mergeCell ref="B1110:B1111"/>
    <mergeCell ref="B1120:B1121"/>
    <mergeCell ref="B1124:B1125"/>
    <mergeCell ref="A1193:B1193"/>
    <mergeCell ref="A1269:B1269"/>
    <mergeCell ref="B1401:B1402"/>
    <mergeCell ref="B1328:B1329"/>
    <mergeCell ref="B1335:B1336"/>
    <mergeCell ref="A1336:A1337"/>
    <mergeCell ref="A1354:B1354"/>
    <mergeCell ref="A1355:B1355"/>
    <mergeCell ref="B1306:B1307"/>
    <mergeCell ref="B1324:B1325"/>
    <mergeCell ref="A1194:B1194"/>
    <mergeCell ref="B1196:B1197"/>
    <mergeCell ref="B1207:B1209"/>
    <mergeCell ref="B1211:B1212"/>
    <mergeCell ref="A1218:B1218"/>
    <mergeCell ref="B1219:B1220"/>
    <mergeCell ref="B1398:B1399"/>
    <mergeCell ref="A1297:B1297"/>
    <mergeCell ref="B1298:B1299"/>
    <mergeCell ref="B1131:B1132"/>
    <mergeCell ref="A1404:A1406"/>
    <mergeCell ref="B1404:B1405"/>
    <mergeCell ref="B1356:B1357"/>
    <mergeCell ref="B1360:B1361"/>
    <mergeCell ref="B1364:B1365"/>
    <mergeCell ref="A1371:B1371"/>
    <mergeCell ref="B1372:B1373"/>
    <mergeCell ref="B1377:B1378"/>
    <mergeCell ref="A1394:A1397"/>
    <mergeCell ref="B1394:B1395"/>
    <mergeCell ref="B1254:B1255"/>
    <mergeCell ref="A1270:B1270"/>
    <mergeCell ref="B1271:B1272"/>
    <mergeCell ref="B1278:B1279"/>
    <mergeCell ref="B1282:B1283"/>
    <mergeCell ref="B1288:B1289"/>
    <mergeCell ref="B1227:B1229"/>
    <mergeCell ref="B1244:B1245"/>
    <mergeCell ref="B1248:B1249"/>
    <mergeCell ref="B1173:B1174"/>
    <mergeCell ref="A1174:A1175"/>
    <mergeCell ref="A1190:B1190"/>
    <mergeCell ref="A1191:B1191"/>
    <mergeCell ref="B950:B951"/>
    <mergeCell ref="B954:B955"/>
    <mergeCell ref="A1025:B1025"/>
    <mergeCell ref="A1100:B1100"/>
    <mergeCell ref="B1139:B1140"/>
    <mergeCell ref="B1147:B1148"/>
    <mergeCell ref="B1155:B1156"/>
    <mergeCell ref="B1159:B1160"/>
    <mergeCell ref="B1167:B1168"/>
    <mergeCell ref="A1023:B1023"/>
    <mergeCell ref="B1027:B1028"/>
    <mergeCell ref="B1038:B1040"/>
    <mergeCell ref="B1042:B1043"/>
    <mergeCell ref="A1048:B1048"/>
    <mergeCell ref="B1050:B1051"/>
    <mergeCell ref="B1072:B1073"/>
    <mergeCell ref="B1076:B1077"/>
    <mergeCell ref="A960:B960"/>
    <mergeCell ref="B962:B963"/>
    <mergeCell ref="B972:B973"/>
    <mergeCell ref="B982:B984"/>
    <mergeCell ref="A999:A1002"/>
    <mergeCell ref="B999:B1000"/>
    <mergeCell ref="B1003:B1004"/>
  </mergeCells>
  <pageMargins left="0.19685039370078741" right="0.23622047244094491" top="0.19685039370078741" bottom="0.15748031496062992" header="0.15748031496062992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2"/>
  <sheetViews>
    <sheetView view="pageBreakPreview" topLeftCell="A1614" zoomScale="60" zoomScaleNormal="100" workbookViewId="0">
      <selection activeCell="P4" sqref="P4"/>
    </sheetView>
  </sheetViews>
  <sheetFormatPr defaultColWidth="9.140625" defaultRowHeight="11.25" x14ac:dyDescent="0.2"/>
  <cols>
    <col min="1" max="1" width="5.7109375" style="70" customWidth="1"/>
    <col min="2" max="2" width="13.42578125" style="70" customWidth="1"/>
    <col min="3" max="3" width="5.28515625" style="344" customWidth="1"/>
    <col min="4" max="4" width="6.5703125" style="344" customWidth="1"/>
    <col min="5" max="5" width="13" style="70" customWidth="1"/>
    <col min="6" max="7" width="6.140625" style="70" customWidth="1"/>
    <col min="8" max="8" width="3.7109375" style="135" customWidth="1"/>
    <col min="9" max="9" width="12.85546875" style="70" customWidth="1"/>
    <col min="10" max="10" width="10.140625" style="70" customWidth="1"/>
    <col min="11" max="11" width="12.7109375" style="70" customWidth="1"/>
    <col min="12" max="12" width="11.5703125" style="70" customWidth="1"/>
    <col min="13" max="13" width="8.28515625" style="70" customWidth="1"/>
    <col min="14" max="14" width="8.85546875" style="141" customWidth="1"/>
    <col min="15" max="16384" width="9.140625" style="70"/>
  </cols>
  <sheetData>
    <row r="1" spans="1:15" ht="71.25" customHeight="1" x14ac:dyDescent="0.2">
      <c r="A1" s="560"/>
      <c r="B1" s="560"/>
      <c r="C1" s="560"/>
      <c r="D1" s="560"/>
      <c r="E1" s="560"/>
      <c r="F1" s="560"/>
      <c r="G1" s="68"/>
      <c r="H1" s="68"/>
      <c r="I1" s="69"/>
      <c r="J1" s="560" t="s">
        <v>451</v>
      </c>
      <c r="K1" s="560"/>
      <c r="L1" s="560"/>
      <c r="M1" s="560"/>
      <c r="N1" s="560"/>
      <c r="O1" s="69"/>
    </row>
    <row r="2" spans="1:15" ht="20.25" customHeight="1" x14ac:dyDescent="0.2">
      <c r="A2" s="561" t="s">
        <v>450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</row>
    <row r="3" spans="1:15" ht="21.75" customHeight="1" x14ac:dyDescent="0.2">
      <c r="A3" s="563" t="s">
        <v>0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15" ht="21" customHeight="1" x14ac:dyDescent="0.2">
      <c r="A4" s="71" t="s">
        <v>1</v>
      </c>
      <c r="B4" s="71" t="s">
        <v>2</v>
      </c>
      <c r="C4" s="364" t="s">
        <v>366</v>
      </c>
      <c r="D4" s="364" t="s">
        <v>366</v>
      </c>
      <c r="E4" s="71" t="s">
        <v>3</v>
      </c>
      <c r="F4" s="71" t="s">
        <v>4</v>
      </c>
      <c r="G4" s="71" t="s">
        <v>5</v>
      </c>
      <c r="H4" s="71" t="s">
        <v>6</v>
      </c>
      <c r="I4" s="71" t="s">
        <v>7</v>
      </c>
      <c r="J4" s="71" t="s">
        <v>8</v>
      </c>
      <c r="K4" s="71" t="s">
        <v>9</v>
      </c>
      <c r="L4" s="71" t="s">
        <v>10</v>
      </c>
      <c r="M4" s="73" t="s">
        <v>11</v>
      </c>
      <c r="N4" s="137" t="s">
        <v>12</v>
      </c>
      <c r="O4" s="69"/>
    </row>
    <row r="5" spans="1:15" ht="31.5" x14ac:dyDescent="0.2">
      <c r="A5" s="74"/>
      <c r="B5" s="71" t="s">
        <v>13</v>
      </c>
      <c r="C5" s="364" t="s">
        <v>370</v>
      </c>
      <c r="D5" s="364" t="s">
        <v>369</v>
      </c>
      <c r="E5" s="74"/>
      <c r="F5" s="74"/>
      <c r="G5" s="74"/>
      <c r="H5" s="74"/>
      <c r="I5" s="74"/>
      <c r="J5" s="74"/>
      <c r="K5" s="74"/>
      <c r="L5" s="74"/>
      <c r="M5" s="73"/>
      <c r="N5" s="138"/>
    </row>
    <row r="6" spans="1:15" x14ac:dyDescent="0.2">
      <c r="A6" s="565" t="s">
        <v>14</v>
      </c>
      <c r="B6" s="565"/>
      <c r="C6" s="348"/>
      <c r="D6" s="348"/>
      <c r="E6" s="76"/>
      <c r="F6" s="76"/>
      <c r="G6" s="76"/>
      <c r="H6" s="74"/>
      <c r="I6" s="76"/>
      <c r="J6" s="76"/>
      <c r="K6" s="76"/>
      <c r="L6" s="76"/>
      <c r="M6" s="73"/>
      <c r="N6" s="138"/>
    </row>
    <row r="7" spans="1:15" x14ac:dyDescent="0.2">
      <c r="A7" s="76" t="s">
        <v>15</v>
      </c>
      <c r="B7" s="472" t="s">
        <v>16</v>
      </c>
      <c r="C7" s="308"/>
      <c r="D7" s="308"/>
      <c r="E7" s="76" t="s">
        <v>17</v>
      </c>
      <c r="F7" s="76">
        <v>16.600000000000001</v>
      </c>
      <c r="G7" s="76">
        <v>16.600000000000001</v>
      </c>
      <c r="H7" s="74"/>
      <c r="I7" s="76">
        <v>1.1599999999999999</v>
      </c>
      <c r="J7" s="76">
        <v>0.42</v>
      </c>
      <c r="K7" s="76">
        <v>10.58</v>
      </c>
      <c r="L7" s="76">
        <v>52.55</v>
      </c>
      <c r="M7" s="73">
        <v>64.72</v>
      </c>
      <c r="N7" s="138">
        <f>F7*M7/1000</f>
        <v>1.0743520000000002</v>
      </c>
      <c r="O7" s="77"/>
    </row>
    <row r="8" spans="1:15" ht="22.5" x14ac:dyDescent="0.2">
      <c r="A8" s="76"/>
      <c r="B8" s="502"/>
      <c r="C8" s="375" t="s">
        <v>371</v>
      </c>
      <c r="D8" s="375" t="s">
        <v>372</v>
      </c>
      <c r="E8" s="76" t="s">
        <v>18</v>
      </c>
      <c r="F8" s="76">
        <v>18</v>
      </c>
      <c r="G8" s="76">
        <v>17.82</v>
      </c>
      <c r="H8" s="74"/>
      <c r="I8" s="76">
        <v>1.35</v>
      </c>
      <c r="J8" s="76">
        <v>0.46</v>
      </c>
      <c r="K8" s="76">
        <v>11.96</v>
      </c>
      <c r="L8" s="76">
        <v>56.98</v>
      </c>
      <c r="M8" s="73">
        <v>50.44</v>
      </c>
      <c r="N8" s="138">
        <f t="shared" ref="N8:N12" si="0">F8*M8/1000</f>
        <v>0.90791999999999995</v>
      </c>
      <c r="O8" s="77"/>
    </row>
    <row r="9" spans="1:15" x14ac:dyDescent="0.2">
      <c r="A9" s="76"/>
      <c r="B9" s="473"/>
      <c r="C9" s="310"/>
      <c r="D9" s="310"/>
      <c r="E9" s="76" t="s">
        <v>19</v>
      </c>
      <c r="F9" s="76">
        <v>72.900000000000006</v>
      </c>
      <c r="G9" s="76">
        <v>72.900000000000006</v>
      </c>
      <c r="H9" s="74"/>
      <c r="I9" s="76">
        <v>2.06</v>
      </c>
      <c r="J9" s="76">
        <v>1.87</v>
      </c>
      <c r="K9" s="76">
        <v>3.48</v>
      </c>
      <c r="L9" s="76">
        <v>42.28</v>
      </c>
      <c r="M9" s="73">
        <v>51.71</v>
      </c>
      <c r="N9" s="138">
        <f t="shared" si="0"/>
        <v>3.7696590000000008</v>
      </c>
      <c r="O9" s="77"/>
    </row>
    <row r="10" spans="1:15" x14ac:dyDescent="0.2">
      <c r="A10" s="76"/>
      <c r="B10" s="74"/>
      <c r="C10" s="311"/>
      <c r="D10" s="311"/>
      <c r="E10" s="76" t="s">
        <v>20</v>
      </c>
      <c r="F10" s="76">
        <v>7.5</v>
      </c>
      <c r="G10" s="76">
        <v>7.5</v>
      </c>
      <c r="H10" s="74"/>
      <c r="I10" s="76" t="s">
        <v>21</v>
      </c>
      <c r="J10" s="76" t="s">
        <v>21</v>
      </c>
      <c r="K10" s="76">
        <v>7.48</v>
      </c>
      <c r="L10" s="76">
        <v>28.43</v>
      </c>
      <c r="M10" s="73">
        <v>52.87</v>
      </c>
      <c r="N10" s="138">
        <f t="shared" si="0"/>
        <v>0.39652499999999996</v>
      </c>
      <c r="O10" s="77"/>
    </row>
    <row r="11" spans="1:15" x14ac:dyDescent="0.2">
      <c r="A11" s="76"/>
      <c r="B11" s="74"/>
      <c r="C11" s="311"/>
      <c r="D11" s="311"/>
      <c r="E11" s="76" t="s">
        <v>22</v>
      </c>
      <c r="F11" s="76">
        <v>0.06</v>
      </c>
      <c r="G11" s="76">
        <v>0.06</v>
      </c>
      <c r="H11" s="74"/>
      <c r="I11" s="76" t="s">
        <v>21</v>
      </c>
      <c r="J11" s="76" t="s">
        <v>21</v>
      </c>
      <c r="K11" s="76" t="s">
        <v>21</v>
      </c>
      <c r="L11" s="76" t="s">
        <v>21</v>
      </c>
      <c r="M11" s="73"/>
      <c r="N11" s="138">
        <f t="shared" si="0"/>
        <v>0</v>
      </c>
      <c r="O11" s="77"/>
    </row>
    <row r="12" spans="1:15" x14ac:dyDescent="0.2">
      <c r="A12" s="76"/>
      <c r="B12" s="74"/>
      <c r="C12" s="311"/>
      <c r="D12" s="311"/>
      <c r="E12" s="76" t="s">
        <v>23</v>
      </c>
      <c r="F12" s="76">
        <v>5</v>
      </c>
      <c r="G12" s="76">
        <v>5</v>
      </c>
      <c r="H12" s="74"/>
      <c r="I12" s="76">
        <v>0.04</v>
      </c>
      <c r="J12" s="76">
        <v>3.63</v>
      </c>
      <c r="K12" s="76">
        <v>0.13</v>
      </c>
      <c r="L12" s="76">
        <v>33.049999999999997</v>
      </c>
      <c r="M12" s="73">
        <v>504.7</v>
      </c>
      <c r="N12" s="138">
        <f t="shared" si="0"/>
        <v>2.5234999999999999</v>
      </c>
      <c r="O12" s="77"/>
    </row>
    <row r="13" spans="1:15" ht="22.5" x14ac:dyDescent="0.2">
      <c r="A13" s="76"/>
      <c r="B13" s="74"/>
      <c r="C13" s="311"/>
      <c r="D13" s="311"/>
      <c r="E13" s="76"/>
      <c r="F13" s="76"/>
      <c r="G13" s="76"/>
      <c r="H13" s="74" t="s">
        <v>24</v>
      </c>
      <c r="I13" s="78">
        <v>4.6100000000000003</v>
      </c>
      <c r="J13" s="78">
        <v>6.38</v>
      </c>
      <c r="K13" s="78">
        <v>33.630000000000003</v>
      </c>
      <c r="L13" s="78">
        <v>213.29000000000002</v>
      </c>
      <c r="M13" s="73"/>
      <c r="N13" s="139">
        <f>SUM(N7:N11)</f>
        <v>6.1484560000000004</v>
      </c>
      <c r="O13" s="80"/>
    </row>
    <row r="14" spans="1:15" x14ac:dyDescent="0.2">
      <c r="A14" s="76" t="s">
        <v>25</v>
      </c>
      <c r="B14" s="472" t="s">
        <v>26</v>
      </c>
      <c r="C14" s="308"/>
      <c r="D14" s="308"/>
      <c r="E14" s="76" t="s">
        <v>27</v>
      </c>
      <c r="F14" s="76">
        <v>4</v>
      </c>
      <c r="G14" s="76"/>
      <c r="H14" s="74"/>
      <c r="I14" s="76">
        <v>0.19</v>
      </c>
      <c r="J14" s="76">
        <v>0.14000000000000001</v>
      </c>
      <c r="K14" s="76">
        <v>0.3</v>
      </c>
      <c r="L14" s="76"/>
      <c r="M14" s="73">
        <v>210.72</v>
      </c>
      <c r="N14" s="138">
        <v>1.4</v>
      </c>
      <c r="O14" s="77"/>
    </row>
    <row r="15" spans="1:15" x14ac:dyDescent="0.2">
      <c r="A15" s="76" t="s">
        <v>28</v>
      </c>
      <c r="B15" s="473"/>
      <c r="C15" s="310">
        <v>200</v>
      </c>
      <c r="D15" s="310">
        <v>200</v>
      </c>
      <c r="E15" s="76" t="s">
        <v>19</v>
      </c>
      <c r="F15" s="76">
        <v>100</v>
      </c>
      <c r="G15" s="76"/>
      <c r="H15" s="74"/>
      <c r="I15" s="76">
        <v>2.82</v>
      </c>
      <c r="J15" s="76">
        <v>3.2</v>
      </c>
      <c r="K15" s="76">
        <v>4.7300000000000004</v>
      </c>
      <c r="L15" s="76">
        <v>58</v>
      </c>
      <c r="M15" s="73">
        <v>51.71</v>
      </c>
      <c r="N15" s="138">
        <v>3.7549999999999994</v>
      </c>
      <c r="O15" s="77"/>
    </row>
    <row r="16" spans="1:15" x14ac:dyDescent="0.2">
      <c r="A16" s="76"/>
      <c r="B16" s="74"/>
      <c r="C16" s="311"/>
      <c r="D16" s="311"/>
      <c r="E16" s="76" t="s">
        <v>20</v>
      </c>
      <c r="F16" s="76">
        <v>20</v>
      </c>
      <c r="G16" s="76"/>
      <c r="H16" s="74"/>
      <c r="I16" s="76" t="s">
        <v>21</v>
      </c>
      <c r="J16" s="76" t="s">
        <v>21</v>
      </c>
      <c r="K16" s="76">
        <v>19.96</v>
      </c>
      <c r="L16" s="76">
        <v>75.8</v>
      </c>
      <c r="M16" s="73">
        <v>34.799999999999997</v>
      </c>
      <c r="N16" s="138">
        <v>1.1000000000000001</v>
      </c>
      <c r="O16" s="77"/>
    </row>
    <row r="17" spans="1:15" x14ac:dyDescent="0.2">
      <c r="A17" s="76" t="s">
        <v>29</v>
      </c>
      <c r="B17" s="501" t="s">
        <v>30</v>
      </c>
      <c r="C17" s="374" t="s">
        <v>373</v>
      </c>
      <c r="D17" s="374" t="s">
        <v>374</v>
      </c>
      <c r="E17" s="76" t="s">
        <v>31</v>
      </c>
      <c r="F17" s="76">
        <v>80</v>
      </c>
      <c r="G17" s="76">
        <v>80</v>
      </c>
      <c r="H17" s="74"/>
      <c r="I17" s="76">
        <v>6.96</v>
      </c>
      <c r="J17" s="76">
        <v>1.2</v>
      </c>
      <c r="K17" s="76">
        <v>32.96</v>
      </c>
      <c r="L17" s="76">
        <v>181</v>
      </c>
      <c r="M17" s="73">
        <v>54.2</v>
      </c>
      <c r="N17" s="138">
        <f>F17*M17/1000</f>
        <v>4.3360000000000003</v>
      </c>
      <c r="O17" s="77"/>
    </row>
    <row r="18" spans="1:15" x14ac:dyDescent="0.2">
      <c r="A18" s="76"/>
      <c r="B18" s="501"/>
      <c r="C18" s="311"/>
      <c r="D18" s="311"/>
      <c r="E18" s="76" t="s">
        <v>32</v>
      </c>
      <c r="F18" s="76">
        <v>10</v>
      </c>
      <c r="G18" s="76"/>
      <c r="H18" s="74"/>
      <c r="I18" s="76">
        <v>2.68</v>
      </c>
      <c r="J18" s="76">
        <v>2.57</v>
      </c>
      <c r="K18" s="76" t="s">
        <v>21</v>
      </c>
      <c r="L18" s="76">
        <v>33.79</v>
      </c>
      <c r="M18" s="73">
        <v>429.3</v>
      </c>
      <c r="N18" s="138">
        <f t="shared" ref="N18:N81" si="1">F18*M18/1000</f>
        <v>4.2930000000000001</v>
      </c>
      <c r="O18" s="77"/>
    </row>
    <row r="19" spans="1:15" x14ac:dyDescent="0.2">
      <c r="A19" s="76"/>
      <c r="B19" s="74"/>
      <c r="C19" s="311"/>
      <c r="D19" s="311"/>
      <c r="E19" s="76" t="s">
        <v>33</v>
      </c>
      <c r="F19" s="76">
        <v>10</v>
      </c>
      <c r="G19" s="76"/>
      <c r="H19" s="74"/>
      <c r="I19" s="76">
        <v>0.08</v>
      </c>
      <c r="J19" s="76">
        <v>7.25</v>
      </c>
      <c r="K19" s="76">
        <v>0.26</v>
      </c>
      <c r="L19" s="76">
        <v>66.099999999999994</v>
      </c>
      <c r="M19" s="73">
        <v>420.4</v>
      </c>
      <c r="N19" s="138">
        <f t="shared" si="1"/>
        <v>4.2039999999999997</v>
      </c>
      <c r="O19" s="77"/>
    </row>
    <row r="20" spans="1:15" ht="33.75" x14ac:dyDescent="0.2">
      <c r="A20" s="76" t="s">
        <v>34</v>
      </c>
      <c r="B20" s="74"/>
      <c r="C20" s="311"/>
      <c r="D20" s="311"/>
      <c r="E20" s="76"/>
      <c r="F20" s="76"/>
      <c r="G20" s="76"/>
      <c r="H20" s="74" t="s">
        <v>35</v>
      </c>
      <c r="I20" s="78">
        <v>9.7200000000000006</v>
      </c>
      <c r="J20" s="78">
        <v>11.02</v>
      </c>
      <c r="K20" s="78">
        <v>33.22</v>
      </c>
      <c r="L20" s="78">
        <v>280.89</v>
      </c>
      <c r="M20" s="73"/>
      <c r="N20" s="139">
        <f>SUM(N14:N19)</f>
        <v>19.088000000000001</v>
      </c>
      <c r="O20" s="77"/>
    </row>
    <row r="21" spans="1:15" ht="22.5" x14ac:dyDescent="0.2">
      <c r="A21" s="76"/>
      <c r="B21" s="74" t="s">
        <v>36</v>
      </c>
      <c r="C21" s="374" t="s">
        <v>371</v>
      </c>
      <c r="D21" s="374" t="s">
        <v>372</v>
      </c>
      <c r="E21" s="76" t="s">
        <v>37</v>
      </c>
      <c r="F21" s="76">
        <v>120</v>
      </c>
      <c r="G21" s="76">
        <v>120</v>
      </c>
      <c r="H21" s="74">
        <v>120</v>
      </c>
      <c r="I21" s="76">
        <v>0.48</v>
      </c>
      <c r="J21" s="76">
        <v>0.42</v>
      </c>
      <c r="K21" s="76">
        <v>10.9</v>
      </c>
      <c r="L21" s="78">
        <v>47.52</v>
      </c>
      <c r="M21" s="73">
        <v>80.7</v>
      </c>
      <c r="N21" s="139">
        <f t="shared" si="1"/>
        <v>9.6839999999999993</v>
      </c>
      <c r="O21" s="77"/>
    </row>
    <row r="22" spans="1:15" x14ac:dyDescent="0.2">
      <c r="A22" s="76" t="s">
        <v>38</v>
      </c>
      <c r="B22" s="457" t="s">
        <v>430</v>
      </c>
      <c r="C22" s="311">
        <v>200</v>
      </c>
      <c r="D22" s="311">
        <v>200</v>
      </c>
      <c r="E22" s="461" t="s">
        <v>430</v>
      </c>
      <c r="F22" s="76">
        <v>200</v>
      </c>
      <c r="G22" s="76">
        <v>200</v>
      </c>
      <c r="H22" s="74">
        <v>200</v>
      </c>
      <c r="I22" s="76">
        <v>1</v>
      </c>
      <c r="J22" s="76"/>
      <c r="K22" s="76">
        <v>18.2</v>
      </c>
      <c r="L22" s="76">
        <v>76</v>
      </c>
      <c r="M22" s="73">
        <v>107.9</v>
      </c>
      <c r="N22" s="139">
        <f t="shared" si="1"/>
        <v>21.58</v>
      </c>
      <c r="O22" s="80"/>
    </row>
    <row r="23" spans="1:15" x14ac:dyDescent="0.2">
      <c r="A23" s="475" t="s">
        <v>39</v>
      </c>
      <c r="B23" s="500"/>
      <c r="C23" s="307"/>
      <c r="D23" s="307"/>
      <c r="E23" s="78"/>
      <c r="F23" s="78"/>
      <c r="G23" s="78"/>
      <c r="H23" s="71"/>
      <c r="I23" s="78">
        <v>18.82</v>
      </c>
      <c r="J23" s="78">
        <v>21.16</v>
      </c>
      <c r="K23" s="78">
        <v>120.94</v>
      </c>
      <c r="L23" s="78">
        <v>751.5</v>
      </c>
      <c r="M23" s="79"/>
      <c r="N23" s="139">
        <v>39.56</v>
      </c>
      <c r="O23" s="81"/>
    </row>
    <row r="24" spans="1:15" x14ac:dyDescent="0.2">
      <c r="A24" s="76" t="s">
        <v>40</v>
      </c>
      <c r="B24" s="74"/>
      <c r="C24" s="311"/>
      <c r="D24" s="311"/>
      <c r="E24" s="76"/>
      <c r="F24" s="76"/>
      <c r="G24" s="76"/>
      <c r="H24" s="74"/>
      <c r="I24" s="76"/>
      <c r="J24" s="76"/>
      <c r="K24" s="76"/>
      <c r="L24" s="76"/>
      <c r="M24" s="73"/>
      <c r="N24" s="139"/>
    </row>
    <row r="25" spans="1:15" x14ac:dyDescent="0.2">
      <c r="A25" s="76" t="s">
        <v>41</v>
      </c>
      <c r="B25" s="472" t="s">
        <v>42</v>
      </c>
      <c r="C25" s="308"/>
      <c r="D25" s="308"/>
      <c r="E25" s="76" t="s">
        <v>43</v>
      </c>
      <c r="F25" s="76">
        <v>100</v>
      </c>
      <c r="G25" s="76">
        <v>80</v>
      </c>
      <c r="H25" s="74"/>
      <c r="I25" s="76">
        <v>1.3</v>
      </c>
      <c r="J25" s="76">
        <v>0.08</v>
      </c>
      <c r="K25" s="76">
        <v>6.06</v>
      </c>
      <c r="L25" s="76">
        <v>27.2</v>
      </c>
      <c r="M25" s="73">
        <v>21.2</v>
      </c>
      <c r="N25" s="138">
        <f t="shared" si="1"/>
        <v>2.12</v>
      </c>
    </row>
    <row r="26" spans="1:15" ht="22.5" x14ac:dyDescent="0.2">
      <c r="A26" s="76"/>
      <c r="B26" s="502"/>
      <c r="C26" s="375" t="s">
        <v>375</v>
      </c>
      <c r="D26" s="375" t="s">
        <v>371</v>
      </c>
      <c r="E26" s="76" t="s">
        <v>44</v>
      </c>
      <c r="F26" s="76">
        <v>10</v>
      </c>
      <c r="G26" s="76">
        <v>10</v>
      </c>
      <c r="H26" s="74"/>
      <c r="I26" s="76"/>
      <c r="J26" s="76"/>
      <c r="K26" s="76">
        <v>9.98</v>
      </c>
      <c r="L26" s="76">
        <v>37.9</v>
      </c>
      <c r="M26" s="82">
        <v>34.799999999999997</v>
      </c>
      <c r="N26" s="138">
        <f t="shared" si="1"/>
        <v>0.34799999999999998</v>
      </c>
    </row>
    <row r="27" spans="1:15" x14ac:dyDescent="0.2">
      <c r="A27" s="76"/>
      <c r="B27" s="83"/>
      <c r="C27" s="310"/>
      <c r="D27" s="310"/>
      <c r="E27" s="76" t="s">
        <v>45</v>
      </c>
      <c r="F27" s="76">
        <v>28.3</v>
      </c>
      <c r="G27" s="76">
        <v>25</v>
      </c>
      <c r="H27" s="74"/>
      <c r="I27" s="76">
        <v>1.0999999999999999E-2</v>
      </c>
      <c r="J27" s="76">
        <v>0.09</v>
      </c>
      <c r="K27" s="76">
        <v>2.04</v>
      </c>
      <c r="L27" s="76">
        <v>11.21</v>
      </c>
      <c r="M27" s="73">
        <v>72.8</v>
      </c>
      <c r="N27" s="138">
        <f t="shared" si="1"/>
        <v>2.0602399999999998</v>
      </c>
    </row>
    <row r="28" spans="1:15" x14ac:dyDescent="0.2">
      <c r="A28" s="76"/>
      <c r="B28" s="74"/>
      <c r="C28" s="311"/>
      <c r="D28" s="311"/>
      <c r="E28" s="76" t="s">
        <v>46</v>
      </c>
      <c r="F28" s="76">
        <v>7</v>
      </c>
      <c r="G28" s="76">
        <v>7</v>
      </c>
      <c r="H28" s="74"/>
      <c r="I28" s="76"/>
      <c r="J28" s="76">
        <v>6.93</v>
      </c>
      <c r="K28" s="76"/>
      <c r="L28" s="76">
        <v>62.93</v>
      </c>
      <c r="M28" s="82">
        <v>74.78</v>
      </c>
      <c r="N28" s="138">
        <f t="shared" si="1"/>
        <v>0.52346000000000004</v>
      </c>
      <c r="O28" s="80"/>
    </row>
    <row r="29" spans="1:15" x14ac:dyDescent="0.2">
      <c r="A29" s="76"/>
      <c r="B29" s="74"/>
      <c r="C29" s="311"/>
      <c r="D29" s="311"/>
      <c r="E29" s="76"/>
      <c r="F29" s="76"/>
      <c r="G29" s="76"/>
      <c r="H29" s="74">
        <v>100</v>
      </c>
      <c r="I29" s="78">
        <v>1.3109999999999999</v>
      </c>
      <c r="J29" s="78">
        <v>7.1</v>
      </c>
      <c r="K29" s="78">
        <v>18.079999999999998</v>
      </c>
      <c r="L29" s="78">
        <v>139.24</v>
      </c>
      <c r="M29" s="79"/>
      <c r="N29" s="139">
        <f>SUM(N25:N28)</f>
        <v>5.0517000000000003</v>
      </c>
      <c r="O29" s="77"/>
    </row>
    <row r="30" spans="1:15" x14ac:dyDescent="0.2">
      <c r="A30" s="76" t="s">
        <v>47</v>
      </c>
      <c r="B30" s="501" t="s">
        <v>48</v>
      </c>
      <c r="C30" s="311"/>
      <c r="D30" s="311"/>
      <c r="E30" s="76" t="s">
        <v>49</v>
      </c>
      <c r="F30" s="76">
        <v>25</v>
      </c>
      <c r="G30" s="76">
        <v>20</v>
      </c>
      <c r="H30" s="74"/>
      <c r="I30" s="76">
        <v>0.45</v>
      </c>
      <c r="J30" s="76">
        <v>0.02</v>
      </c>
      <c r="K30" s="76">
        <v>1.1399999999999999</v>
      </c>
      <c r="L30" s="76">
        <v>5.4</v>
      </c>
      <c r="M30" s="73">
        <v>15.4</v>
      </c>
      <c r="N30" s="138">
        <f t="shared" si="1"/>
        <v>0.38500000000000001</v>
      </c>
      <c r="O30" s="77"/>
    </row>
    <row r="31" spans="1:15" ht="22.5" x14ac:dyDescent="0.2">
      <c r="A31" s="76"/>
      <c r="B31" s="501"/>
      <c r="C31" s="374" t="s">
        <v>57</v>
      </c>
      <c r="D31" s="374" t="s">
        <v>57</v>
      </c>
      <c r="E31" s="76" t="s">
        <v>50</v>
      </c>
      <c r="F31" s="76">
        <v>100</v>
      </c>
      <c r="G31" s="76">
        <v>72</v>
      </c>
      <c r="H31" s="74"/>
      <c r="I31" s="76">
        <v>2</v>
      </c>
      <c r="J31" s="76">
        <v>0.28999999999999998</v>
      </c>
      <c r="K31" s="76">
        <v>12.46</v>
      </c>
      <c r="L31" s="76">
        <v>57.6</v>
      </c>
      <c r="M31" s="73">
        <v>22</v>
      </c>
      <c r="N31" s="138">
        <f t="shared" si="1"/>
        <v>2.2000000000000002</v>
      </c>
      <c r="O31" s="77"/>
    </row>
    <row r="32" spans="1:15" x14ac:dyDescent="0.2">
      <c r="A32" s="76"/>
      <c r="B32" s="74"/>
      <c r="C32" s="311"/>
      <c r="D32" s="311"/>
      <c r="E32" s="76" t="s">
        <v>43</v>
      </c>
      <c r="F32" s="76">
        <v>12.5</v>
      </c>
      <c r="G32" s="76">
        <v>10</v>
      </c>
      <c r="H32" s="74"/>
      <c r="I32" s="76">
        <v>0.16</v>
      </c>
      <c r="J32" s="76">
        <v>8.9999999999999993E-3</v>
      </c>
      <c r="K32" s="76">
        <v>0.81</v>
      </c>
      <c r="L32" s="76">
        <v>3.26</v>
      </c>
      <c r="M32" s="73">
        <v>21.2</v>
      </c>
      <c r="N32" s="138">
        <f t="shared" si="1"/>
        <v>0.26500000000000001</v>
      </c>
      <c r="O32" s="77"/>
    </row>
    <row r="33" spans="1:15" x14ac:dyDescent="0.2">
      <c r="A33" s="76"/>
      <c r="B33" s="74"/>
      <c r="C33" s="311"/>
      <c r="D33" s="311"/>
      <c r="E33" s="76" t="s">
        <v>52</v>
      </c>
      <c r="F33" s="76">
        <v>12</v>
      </c>
      <c r="G33" s="76">
        <v>10</v>
      </c>
      <c r="H33" s="74"/>
      <c r="I33" s="76">
        <v>0.17</v>
      </c>
      <c r="J33" s="76">
        <v>0.9</v>
      </c>
      <c r="K33" s="76">
        <v>0.80400000000000005</v>
      </c>
      <c r="L33" s="76">
        <v>4.13</v>
      </c>
      <c r="M33" s="73">
        <v>23.6</v>
      </c>
      <c r="N33" s="138">
        <f t="shared" si="1"/>
        <v>0.28320000000000006</v>
      </c>
      <c r="O33" s="77"/>
    </row>
    <row r="34" spans="1:15" x14ac:dyDescent="0.2">
      <c r="A34" s="76"/>
      <c r="B34" s="74"/>
      <c r="C34" s="311"/>
      <c r="D34" s="311"/>
      <c r="E34" s="76" t="s">
        <v>53</v>
      </c>
      <c r="F34" s="76">
        <v>16.7</v>
      </c>
      <c r="G34" s="76">
        <v>15</v>
      </c>
      <c r="H34" s="74"/>
      <c r="I34" s="76">
        <v>0.13</v>
      </c>
      <c r="J34" s="76">
        <v>1.6E-2</v>
      </c>
      <c r="K34" s="76">
        <v>0.38400000000000001</v>
      </c>
      <c r="L34" s="76">
        <v>2.4</v>
      </c>
      <c r="M34" s="73">
        <v>43.69</v>
      </c>
      <c r="N34" s="138">
        <f t="shared" si="1"/>
        <v>0.72962299999999991</v>
      </c>
      <c r="O34" s="77"/>
    </row>
    <row r="35" spans="1:15" x14ac:dyDescent="0.2">
      <c r="A35" s="76"/>
      <c r="B35" s="74"/>
      <c r="C35" s="311"/>
      <c r="D35" s="311"/>
      <c r="E35" s="76" t="s">
        <v>23</v>
      </c>
      <c r="F35" s="76">
        <v>5</v>
      </c>
      <c r="G35" s="76">
        <v>5</v>
      </c>
      <c r="H35" s="74"/>
      <c r="I35" s="76">
        <v>0.04</v>
      </c>
      <c r="J35" s="76">
        <v>3.63</v>
      </c>
      <c r="K35" s="76">
        <v>0.13</v>
      </c>
      <c r="L35" s="76">
        <v>33.049999999999997</v>
      </c>
      <c r="M35" s="73">
        <v>420.4</v>
      </c>
      <c r="N35" s="138">
        <f t="shared" si="1"/>
        <v>2.1019999999999999</v>
      </c>
      <c r="O35" s="77"/>
    </row>
    <row r="36" spans="1:15" x14ac:dyDescent="0.2">
      <c r="A36" s="76"/>
      <c r="B36" s="74"/>
      <c r="C36" s="311"/>
      <c r="D36" s="311"/>
      <c r="E36" s="76" t="s">
        <v>54</v>
      </c>
      <c r="F36" s="76">
        <v>179</v>
      </c>
      <c r="G36" s="76"/>
      <c r="H36" s="74"/>
      <c r="I36" s="76">
        <v>0.7</v>
      </c>
      <c r="J36" s="76">
        <v>0.17</v>
      </c>
      <c r="K36" s="76"/>
      <c r="L36" s="76">
        <v>5.25</v>
      </c>
      <c r="M36" s="73">
        <v>6</v>
      </c>
      <c r="N36" s="138">
        <f t="shared" si="1"/>
        <v>1.0740000000000001</v>
      </c>
      <c r="O36" s="77"/>
    </row>
    <row r="37" spans="1:15" x14ac:dyDescent="0.2">
      <c r="A37" s="76"/>
      <c r="B37" s="74"/>
      <c r="C37" s="311"/>
      <c r="D37" s="311"/>
      <c r="E37" s="76" t="s">
        <v>22</v>
      </c>
      <c r="F37" s="76">
        <v>1</v>
      </c>
      <c r="G37" s="76"/>
      <c r="H37" s="74"/>
      <c r="I37" s="76" t="s">
        <v>21</v>
      </c>
      <c r="J37" s="76" t="s">
        <v>21</v>
      </c>
      <c r="K37" s="76" t="s">
        <v>21</v>
      </c>
      <c r="L37" s="76" t="s">
        <v>21</v>
      </c>
      <c r="M37" s="73">
        <v>8.9</v>
      </c>
      <c r="N37" s="138">
        <f t="shared" si="1"/>
        <v>8.8999999999999999E-3</v>
      </c>
      <c r="O37" s="77"/>
    </row>
    <row r="38" spans="1:15" x14ac:dyDescent="0.2">
      <c r="A38" s="76"/>
      <c r="B38" s="74"/>
      <c r="C38" s="311"/>
      <c r="D38" s="311"/>
      <c r="E38" s="76" t="s">
        <v>55</v>
      </c>
      <c r="F38" s="76">
        <v>54</v>
      </c>
      <c r="G38" s="76">
        <v>40.5</v>
      </c>
      <c r="H38" s="74"/>
      <c r="I38" s="76">
        <v>10</v>
      </c>
      <c r="J38" s="76">
        <v>6.48</v>
      </c>
      <c r="K38" s="76" t="s">
        <v>21</v>
      </c>
      <c r="L38" s="76">
        <v>88.29</v>
      </c>
      <c r="M38" s="73">
        <v>279.3</v>
      </c>
      <c r="N38" s="138">
        <f t="shared" si="1"/>
        <v>15.0822</v>
      </c>
      <c r="O38" s="77"/>
    </row>
    <row r="39" spans="1:15" x14ac:dyDescent="0.2">
      <c r="A39" s="76"/>
      <c r="B39" s="74"/>
      <c r="C39" s="311"/>
      <c r="D39" s="311"/>
      <c r="E39" s="76" t="s">
        <v>56</v>
      </c>
      <c r="F39" s="76">
        <v>10</v>
      </c>
      <c r="G39" s="76">
        <v>10</v>
      </c>
      <c r="H39" s="74">
        <v>10</v>
      </c>
      <c r="I39" s="76">
        <v>0.24</v>
      </c>
      <c r="J39" s="76">
        <v>2</v>
      </c>
      <c r="K39" s="76">
        <v>0.32</v>
      </c>
      <c r="L39" s="76">
        <v>20.64</v>
      </c>
      <c r="M39" s="73">
        <v>142.30000000000001</v>
      </c>
      <c r="N39" s="138">
        <f t="shared" si="1"/>
        <v>1.423</v>
      </c>
      <c r="O39" s="80"/>
    </row>
    <row r="40" spans="1:15" ht="22.5" x14ac:dyDescent="0.2">
      <c r="A40" s="76"/>
      <c r="B40" s="74"/>
      <c r="C40" s="311"/>
      <c r="D40" s="311"/>
      <c r="E40" s="76"/>
      <c r="F40" s="76"/>
      <c r="G40" s="76"/>
      <c r="H40" s="74" t="s">
        <v>57</v>
      </c>
      <c r="I40" s="78">
        <v>13.89</v>
      </c>
      <c r="J40" s="78">
        <v>13.515000000000001</v>
      </c>
      <c r="K40" s="78">
        <v>16.048000000000002</v>
      </c>
      <c r="L40" s="78">
        <v>220.01999999999998</v>
      </c>
      <c r="M40" s="73"/>
      <c r="N40" s="139">
        <f>SUM(N30:N39)</f>
        <v>23.552923</v>
      </c>
      <c r="O40" s="77"/>
    </row>
    <row r="41" spans="1:15" x14ac:dyDescent="0.2">
      <c r="A41" s="76" t="s">
        <v>58</v>
      </c>
      <c r="B41" s="472" t="s">
        <v>59</v>
      </c>
      <c r="C41" s="308"/>
      <c r="D41" s="308"/>
      <c r="E41" s="76" t="s">
        <v>60</v>
      </c>
      <c r="F41" s="76">
        <v>110</v>
      </c>
      <c r="G41" s="76">
        <v>79.180000000000007</v>
      </c>
      <c r="H41" s="74"/>
      <c r="I41" s="76">
        <v>16.89</v>
      </c>
      <c r="J41" s="76">
        <v>12.9</v>
      </c>
      <c r="K41" s="76"/>
      <c r="L41" s="76">
        <v>165.5</v>
      </c>
      <c r="M41" s="73">
        <v>279.3</v>
      </c>
      <c r="N41" s="138">
        <f t="shared" si="1"/>
        <v>30.722999999999999</v>
      </c>
      <c r="O41" s="77"/>
    </row>
    <row r="42" spans="1:15" x14ac:dyDescent="0.2">
      <c r="A42" s="76"/>
      <c r="B42" s="502"/>
      <c r="C42" s="375" t="s">
        <v>67</v>
      </c>
      <c r="D42" s="375" t="s">
        <v>67</v>
      </c>
      <c r="E42" s="76" t="s">
        <v>51</v>
      </c>
      <c r="F42" s="76">
        <v>5</v>
      </c>
      <c r="G42" s="76">
        <v>5</v>
      </c>
      <c r="H42" s="74"/>
      <c r="I42" s="76" t="s">
        <v>21</v>
      </c>
      <c r="J42" s="76">
        <v>4.99</v>
      </c>
      <c r="K42" s="76" t="s">
        <v>21</v>
      </c>
      <c r="L42" s="76">
        <v>44.95</v>
      </c>
      <c r="M42" s="73">
        <v>74.78</v>
      </c>
      <c r="N42" s="138">
        <f t="shared" si="1"/>
        <v>0.37389999999999995</v>
      </c>
      <c r="O42" s="77"/>
    </row>
    <row r="43" spans="1:15" x14ac:dyDescent="0.2">
      <c r="A43" s="76"/>
      <c r="B43" s="83"/>
      <c r="C43" s="310"/>
      <c r="D43" s="310"/>
      <c r="E43" s="76" t="s">
        <v>61</v>
      </c>
      <c r="F43" s="76">
        <v>18</v>
      </c>
      <c r="G43" s="76">
        <v>15.12</v>
      </c>
      <c r="H43" s="74"/>
      <c r="I43" s="76">
        <v>0.25</v>
      </c>
      <c r="J43" s="76" t="s">
        <v>21</v>
      </c>
      <c r="K43" s="76">
        <v>1.48</v>
      </c>
      <c r="L43" s="76">
        <v>6.2</v>
      </c>
      <c r="M43" s="73">
        <v>23.6</v>
      </c>
      <c r="N43" s="138">
        <f t="shared" si="1"/>
        <v>0.42480000000000001</v>
      </c>
      <c r="O43" s="81"/>
    </row>
    <row r="44" spans="1:15" x14ac:dyDescent="0.2">
      <c r="A44" s="76"/>
      <c r="B44" s="74"/>
      <c r="C44" s="311"/>
      <c r="D44" s="311"/>
      <c r="E44" s="76" t="s">
        <v>62</v>
      </c>
      <c r="F44" s="76">
        <v>12</v>
      </c>
      <c r="G44" s="76">
        <v>12</v>
      </c>
      <c r="H44" s="74"/>
      <c r="I44" s="76">
        <v>0.13</v>
      </c>
      <c r="J44" s="76" t="s">
        <v>21</v>
      </c>
      <c r="K44" s="76">
        <v>1.89</v>
      </c>
      <c r="L44" s="76">
        <v>8.16</v>
      </c>
      <c r="M44" s="82"/>
      <c r="N44" s="138">
        <f t="shared" si="1"/>
        <v>0</v>
      </c>
      <c r="O44" s="77"/>
    </row>
    <row r="45" spans="1:15" x14ac:dyDescent="0.2">
      <c r="A45" s="76"/>
      <c r="B45" s="74"/>
      <c r="C45" s="311"/>
      <c r="D45" s="311"/>
      <c r="E45" s="76" t="s">
        <v>63</v>
      </c>
      <c r="F45" s="76"/>
      <c r="G45" s="76">
        <v>4.8</v>
      </c>
      <c r="H45" s="74"/>
      <c r="I45" s="76">
        <v>0.23</v>
      </c>
      <c r="J45" s="76" t="s">
        <v>21</v>
      </c>
      <c r="K45" s="76">
        <v>0.97</v>
      </c>
      <c r="L45" s="76">
        <v>2.16</v>
      </c>
      <c r="M45" s="73">
        <v>94.2</v>
      </c>
      <c r="N45" s="138">
        <f t="shared" si="1"/>
        <v>0</v>
      </c>
      <c r="O45" s="77"/>
    </row>
    <row r="46" spans="1:15" x14ac:dyDescent="0.2">
      <c r="A46" s="76"/>
      <c r="B46" s="74"/>
      <c r="C46" s="311"/>
      <c r="D46" s="311"/>
      <c r="E46" s="76" t="s">
        <v>64</v>
      </c>
      <c r="F46" s="76">
        <v>4</v>
      </c>
      <c r="G46" s="76">
        <v>4</v>
      </c>
      <c r="H46" s="74"/>
      <c r="I46" s="76">
        <v>0.41</v>
      </c>
      <c r="J46" s="76">
        <v>4.3999999999999997E-2</v>
      </c>
      <c r="K46" s="76">
        <v>2.76</v>
      </c>
      <c r="L46" s="76">
        <v>13.36</v>
      </c>
      <c r="M46" s="73">
        <v>22.3</v>
      </c>
      <c r="N46" s="138">
        <f t="shared" si="1"/>
        <v>8.9200000000000002E-2</v>
      </c>
      <c r="O46" s="81"/>
    </row>
    <row r="47" spans="1:15" x14ac:dyDescent="0.2">
      <c r="A47" s="76"/>
      <c r="B47" s="74"/>
      <c r="C47" s="311"/>
      <c r="D47" s="311"/>
      <c r="E47" s="76" t="s">
        <v>65</v>
      </c>
      <c r="F47" s="76"/>
      <c r="G47" s="76">
        <v>50</v>
      </c>
      <c r="H47" s="74"/>
      <c r="I47" s="76"/>
      <c r="J47" s="76"/>
      <c r="K47" s="76"/>
      <c r="L47" s="76"/>
      <c r="M47" s="82"/>
      <c r="N47" s="138">
        <f t="shared" si="1"/>
        <v>0</v>
      </c>
      <c r="O47" s="81"/>
    </row>
    <row r="48" spans="1:15" x14ac:dyDescent="0.2">
      <c r="A48" s="76"/>
      <c r="B48" s="74"/>
      <c r="C48" s="311"/>
      <c r="D48" s="311"/>
      <c r="E48" s="76" t="s">
        <v>66</v>
      </c>
      <c r="F48" s="76"/>
      <c r="G48" s="76">
        <v>50</v>
      </c>
      <c r="H48" s="74"/>
      <c r="I48" s="76">
        <v>0.23</v>
      </c>
      <c r="J48" s="76">
        <v>0.12</v>
      </c>
      <c r="K48" s="76">
        <v>0.97</v>
      </c>
      <c r="L48" s="76">
        <v>2.17</v>
      </c>
      <c r="M48" s="82"/>
      <c r="N48" s="138">
        <f t="shared" si="1"/>
        <v>0</v>
      </c>
      <c r="O48" s="81"/>
    </row>
    <row r="49" spans="1:15" x14ac:dyDescent="0.2">
      <c r="A49" s="76"/>
      <c r="B49" s="74"/>
      <c r="C49" s="311"/>
      <c r="D49" s="311"/>
      <c r="E49" s="76" t="s">
        <v>22</v>
      </c>
      <c r="F49" s="76">
        <v>1</v>
      </c>
      <c r="G49" s="76">
        <v>1</v>
      </c>
      <c r="H49" s="74"/>
      <c r="I49" s="76"/>
      <c r="J49" s="76"/>
      <c r="K49" s="76"/>
      <c r="L49" s="76"/>
      <c r="M49" s="82">
        <v>8.9</v>
      </c>
      <c r="N49" s="138">
        <f t="shared" si="1"/>
        <v>8.8999999999999999E-3</v>
      </c>
      <c r="O49" s="80"/>
    </row>
    <row r="50" spans="1:15" ht="22.5" x14ac:dyDescent="0.2">
      <c r="A50" s="76"/>
      <c r="B50" s="74"/>
      <c r="C50" s="311"/>
      <c r="D50" s="311"/>
      <c r="E50" s="76"/>
      <c r="F50" s="76"/>
      <c r="G50" s="76"/>
      <c r="H50" s="74" t="s">
        <v>67</v>
      </c>
      <c r="I50" s="78">
        <v>18.14</v>
      </c>
      <c r="J50" s="78">
        <v>18.054000000000002</v>
      </c>
      <c r="K50" s="78">
        <v>8.07</v>
      </c>
      <c r="L50" s="78">
        <v>242.49999999999997</v>
      </c>
      <c r="M50" s="73"/>
      <c r="N50" s="139">
        <f>SUM(N41:N49)</f>
        <v>31.619800000000001</v>
      </c>
      <c r="O50" s="77"/>
    </row>
    <row r="51" spans="1:15" x14ac:dyDescent="0.2">
      <c r="A51" s="76" t="s">
        <v>68</v>
      </c>
      <c r="B51" s="472" t="s">
        <v>69</v>
      </c>
      <c r="C51" s="308"/>
      <c r="D51" s="308"/>
      <c r="E51" s="76" t="s">
        <v>50</v>
      </c>
      <c r="F51" s="76">
        <v>250.5</v>
      </c>
      <c r="G51" s="76">
        <v>180</v>
      </c>
      <c r="H51" s="74"/>
      <c r="I51" s="76">
        <v>5.01</v>
      </c>
      <c r="J51" s="76">
        <v>0.72</v>
      </c>
      <c r="K51" s="76">
        <v>31.19</v>
      </c>
      <c r="L51" s="76">
        <v>144.29</v>
      </c>
      <c r="M51" s="73">
        <v>22</v>
      </c>
      <c r="N51" s="138">
        <f t="shared" si="1"/>
        <v>5.5110000000000001</v>
      </c>
      <c r="O51" s="77"/>
    </row>
    <row r="52" spans="1:15" x14ac:dyDescent="0.2">
      <c r="A52" s="76"/>
      <c r="B52" s="502"/>
      <c r="C52" s="309">
        <v>130</v>
      </c>
      <c r="D52" s="309">
        <v>180</v>
      </c>
      <c r="E52" s="76" t="s">
        <v>19</v>
      </c>
      <c r="F52" s="76">
        <v>24</v>
      </c>
      <c r="G52" s="76">
        <v>23.76</v>
      </c>
      <c r="H52" s="74"/>
      <c r="I52" s="76">
        <v>0.67</v>
      </c>
      <c r="J52" s="76">
        <v>0.76</v>
      </c>
      <c r="K52" s="76">
        <v>1.1200000000000001</v>
      </c>
      <c r="L52" s="76">
        <v>13.9</v>
      </c>
      <c r="M52" s="73">
        <v>49.11</v>
      </c>
      <c r="N52" s="138">
        <f t="shared" si="1"/>
        <v>1.1786399999999999</v>
      </c>
      <c r="O52" s="77"/>
    </row>
    <row r="53" spans="1:15" x14ac:dyDescent="0.2">
      <c r="A53" s="76"/>
      <c r="B53" s="83"/>
      <c r="C53" s="310"/>
      <c r="D53" s="310"/>
      <c r="E53" s="76" t="s">
        <v>23</v>
      </c>
      <c r="F53" s="76">
        <v>5.2</v>
      </c>
      <c r="G53" s="76"/>
      <c r="H53" s="74"/>
      <c r="I53" s="76">
        <v>0.04</v>
      </c>
      <c r="J53" s="76">
        <v>3.77</v>
      </c>
      <c r="K53" s="76">
        <v>0.13</v>
      </c>
      <c r="L53" s="76">
        <v>34.369999999999997</v>
      </c>
      <c r="M53" s="73">
        <v>420.4</v>
      </c>
      <c r="N53" s="138">
        <f t="shared" si="1"/>
        <v>2.18608</v>
      </c>
      <c r="O53" s="77"/>
    </row>
    <row r="54" spans="1:15" x14ac:dyDescent="0.2">
      <c r="A54" s="76"/>
      <c r="B54" s="74"/>
      <c r="C54" s="311"/>
      <c r="D54" s="311"/>
      <c r="E54" s="76" t="s">
        <v>22</v>
      </c>
      <c r="F54" s="76">
        <v>1.5</v>
      </c>
      <c r="G54" s="76"/>
      <c r="H54" s="74"/>
      <c r="I54" s="76" t="s">
        <v>21</v>
      </c>
      <c r="J54" s="76" t="s">
        <v>21</v>
      </c>
      <c r="K54" s="76" t="s">
        <v>21</v>
      </c>
      <c r="L54" s="76" t="s">
        <v>21</v>
      </c>
      <c r="M54" s="73">
        <v>8.9</v>
      </c>
      <c r="N54" s="138">
        <f t="shared" si="1"/>
        <v>1.3350000000000001E-2</v>
      </c>
      <c r="O54" s="80"/>
    </row>
    <row r="55" spans="1:15" x14ac:dyDescent="0.2">
      <c r="A55" s="76"/>
      <c r="B55" s="74"/>
      <c r="C55" s="311"/>
      <c r="D55" s="311"/>
      <c r="E55" s="76"/>
      <c r="F55" s="76"/>
      <c r="G55" s="76"/>
      <c r="H55" s="74">
        <v>150</v>
      </c>
      <c r="I55" s="78">
        <v>5.72</v>
      </c>
      <c r="J55" s="78">
        <v>5.25</v>
      </c>
      <c r="K55" s="78">
        <v>32.440000000000005</v>
      </c>
      <c r="L55" s="78">
        <v>192.56</v>
      </c>
      <c r="M55" s="73"/>
      <c r="N55" s="139">
        <f>SUM(N51:N54)</f>
        <v>8.8890700000000002</v>
      </c>
      <c r="O55" s="77"/>
    </row>
    <row r="56" spans="1:15" x14ac:dyDescent="0.2">
      <c r="A56" s="76" t="s">
        <v>70</v>
      </c>
      <c r="B56" s="501" t="s">
        <v>161</v>
      </c>
      <c r="C56" s="311"/>
      <c r="D56" s="311"/>
      <c r="E56" s="181" t="s">
        <v>327</v>
      </c>
      <c r="F56" s="76">
        <v>25</v>
      </c>
      <c r="G56" s="76">
        <v>25</v>
      </c>
      <c r="H56" s="74"/>
      <c r="I56" s="76">
        <v>0.56999999999999995</v>
      </c>
      <c r="J56" s="76" t="s">
        <v>21</v>
      </c>
      <c r="K56" s="76">
        <v>14.45</v>
      </c>
      <c r="L56" s="76">
        <v>60.5</v>
      </c>
      <c r="M56" s="73">
        <v>105.9</v>
      </c>
      <c r="N56" s="138">
        <f t="shared" si="1"/>
        <v>2.6475</v>
      </c>
      <c r="O56" s="77"/>
    </row>
    <row r="57" spans="1:15" x14ac:dyDescent="0.2">
      <c r="A57" s="76"/>
      <c r="B57" s="501"/>
      <c r="C57" s="311">
        <v>200</v>
      </c>
      <c r="D57" s="311">
        <v>200</v>
      </c>
      <c r="E57" s="76" t="s">
        <v>20</v>
      </c>
      <c r="F57" s="76">
        <v>20</v>
      </c>
      <c r="G57" s="76">
        <v>20</v>
      </c>
      <c r="H57" s="74"/>
      <c r="I57" s="76" t="s">
        <v>21</v>
      </c>
      <c r="J57" s="76" t="s">
        <v>21</v>
      </c>
      <c r="K57" s="76">
        <v>19.96</v>
      </c>
      <c r="L57" s="76">
        <v>75.8</v>
      </c>
      <c r="M57" s="73">
        <v>34.799999999999997</v>
      </c>
      <c r="N57" s="138">
        <f t="shared" si="1"/>
        <v>0.69599999999999995</v>
      </c>
      <c r="O57" s="80"/>
    </row>
    <row r="58" spans="1:15" x14ac:dyDescent="0.2">
      <c r="A58" s="76"/>
      <c r="B58" s="74"/>
      <c r="C58" s="311"/>
      <c r="D58" s="311"/>
      <c r="E58" s="76"/>
      <c r="F58" s="76"/>
      <c r="G58" s="76"/>
      <c r="H58" s="74">
        <v>200</v>
      </c>
      <c r="I58" s="78">
        <v>0.56999999999999995</v>
      </c>
      <c r="J58" s="78">
        <v>0</v>
      </c>
      <c r="K58" s="78">
        <v>34.409999999999997</v>
      </c>
      <c r="L58" s="78">
        <v>136.30000000000001</v>
      </c>
      <c r="M58" s="73"/>
      <c r="N58" s="139">
        <f>SUM(N56:N57)</f>
        <v>3.3434999999999997</v>
      </c>
      <c r="O58" s="77"/>
    </row>
    <row r="59" spans="1:15" x14ac:dyDescent="0.2">
      <c r="A59" s="76"/>
      <c r="B59" s="74" t="s">
        <v>71</v>
      </c>
      <c r="C59" s="374" t="s">
        <v>373</v>
      </c>
      <c r="D59" s="374" t="s">
        <v>374</v>
      </c>
      <c r="E59" s="84" t="s">
        <v>72</v>
      </c>
      <c r="F59" s="84">
        <v>40</v>
      </c>
      <c r="G59" s="84">
        <v>40</v>
      </c>
      <c r="H59" s="85">
        <v>40</v>
      </c>
      <c r="I59" s="76">
        <v>3.48</v>
      </c>
      <c r="J59" s="76">
        <v>0.6</v>
      </c>
      <c r="K59" s="76">
        <v>16</v>
      </c>
      <c r="L59" s="76">
        <v>83.6</v>
      </c>
      <c r="M59" s="73">
        <v>54.2</v>
      </c>
      <c r="N59" s="139">
        <f t="shared" si="1"/>
        <v>2.1680000000000001</v>
      </c>
      <c r="O59" s="77"/>
    </row>
    <row r="60" spans="1:15" x14ac:dyDescent="0.2">
      <c r="A60" s="76"/>
      <c r="B60" s="76"/>
      <c r="C60" s="348"/>
      <c r="D60" s="348"/>
      <c r="E60" s="76" t="s">
        <v>73</v>
      </c>
      <c r="F60" s="76">
        <v>80</v>
      </c>
      <c r="G60" s="76">
        <v>80</v>
      </c>
      <c r="H60" s="74">
        <v>80</v>
      </c>
      <c r="I60" s="76">
        <v>5.28</v>
      </c>
      <c r="J60" s="76">
        <v>0.96</v>
      </c>
      <c r="K60" s="76">
        <v>28.24</v>
      </c>
      <c r="L60" s="76">
        <v>144.80000000000001</v>
      </c>
      <c r="M60" s="73">
        <v>53.4</v>
      </c>
      <c r="N60" s="139">
        <f t="shared" si="1"/>
        <v>4.2720000000000002</v>
      </c>
      <c r="O60" s="86"/>
    </row>
    <row r="61" spans="1:15" x14ac:dyDescent="0.2">
      <c r="A61" s="76"/>
      <c r="B61" s="76"/>
      <c r="C61" s="348"/>
      <c r="D61" s="348"/>
      <c r="E61" s="76"/>
      <c r="F61" s="76"/>
      <c r="G61" s="76"/>
      <c r="H61" s="74"/>
      <c r="I61" s="78">
        <v>8.76</v>
      </c>
      <c r="J61" s="78">
        <v>1.56</v>
      </c>
      <c r="K61" s="78">
        <v>44.239999999999995</v>
      </c>
      <c r="L61" s="78">
        <v>228.4</v>
      </c>
      <c r="M61" s="79"/>
      <c r="N61" s="138"/>
      <c r="O61" s="77"/>
    </row>
    <row r="62" spans="1:15" x14ac:dyDescent="0.2">
      <c r="A62" s="76" t="s">
        <v>74</v>
      </c>
      <c r="B62" s="501" t="s">
        <v>75</v>
      </c>
      <c r="C62" s="311"/>
      <c r="D62" s="311"/>
      <c r="E62" s="76" t="s">
        <v>76</v>
      </c>
      <c r="F62" s="76">
        <v>40</v>
      </c>
      <c r="G62" s="76">
        <v>40</v>
      </c>
      <c r="H62" s="74"/>
      <c r="I62" s="76">
        <v>4.12</v>
      </c>
      <c r="J62" s="76">
        <v>0.44</v>
      </c>
      <c r="K62" s="76">
        <v>27.6</v>
      </c>
      <c r="L62" s="76">
        <v>167</v>
      </c>
      <c r="M62" s="73">
        <v>22.3</v>
      </c>
      <c r="N62" s="138">
        <f t="shared" si="1"/>
        <v>0.89200000000000002</v>
      </c>
      <c r="O62" s="77"/>
    </row>
    <row r="63" spans="1:15" x14ac:dyDescent="0.2">
      <c r="A63" s="76"/>
      <c r="B63" s="501"/>
      <c r="C63" s="311">
        <v>84</v>
      </c>
      <c r="D63" s="311">
        <v>84</v>
      </c>
      <c r="E63" s="76" t="s">
        <v>77</v>
      </c>
      <c r="F63" s="76">
        <v>2.2999999999999998</v>
      </c>
      <c r="G63" s="76">
        <v>2.2999999999999998</v>
      </c>
      <c r="H63" s="74"/>
      <c r="I63" s="76">
        <v>0.23</v>
      </c>
      <c r="J63" s="76">
        <v>0.02</v>
      </c>
      <c r="K63" s="76">
        <v>0.09</v>
      </c>
      <c r="L63" s="76">
        <v>49.57</v>
      </c>
      <c r="M63" s="73">
        <v>22.3</v>
      </c>
      <c r="N63" s="138">
        <f t="shared" si="1"/>
        <v>5.1290000000000002E-2</v>
      </c>
      <c r="O63" s="77"/>
    </row>
    <row r="64" spans="1:15" x14ac:dyDescent="0.2">
      <c r="A64" s="76"/>
      <c r="B64" s="74"/>
      <c r="C64" s="311"/>
      <c r="D64" s="311"/>
      <c r="E64" s="76" t="s">
        <v>78</v>
      </c>
      <c r="F64" s="76">
        <v>2.1</v>
      </c>
      <c r="G64" s="76"/>
      <c r="H64" s="74"/>
      <c r="I64" s="76">
        <v>0.26</v>
      </c>
      <c r="J64" s="76">
        <v>0.24</v>
      </c>
      <c r="K64" s="76">
        <v>0.01</v>
      </c>
      <c r="L64" s="76">
        <v>3.9</v>
      </c>
      <c r="M64" s="73">
        <v>130</v>
      </c>
      <c r="N64" s="138">
        <f t="shared" si="1"/>
        <v>0.27300000000000002</v>
      </c>
      <c r="O64" s="77"/>
    </row>
    <row r="65" spans="1:15" x14ac:dyDescent="0.2">
      <c r="A65" s="76"/>
      <c r="B65" s="74"/>
      <c r="C65" s="311"/>
      <c r="D65" s="311"/>
      <c r="E65" s="76" t="s">
        <v>79</v>
      </c>
      <c r="F65" s="76">
        <v>0.9</v>
      </c>
      <c r="G65" s="76"/>
      <c r="H65" s="74"/>
      <c r="I65" s="76">
        <v>0.11</v>
      </c>
      <c r="J65" s="76">
        <v>0.1</v>
      </c>
      <c r="K65" s="76" t="s">
        <v>21</v>
      </c>
      <c r="L65" s="76">
        <v>1.41</v>
      </c>
      <c r="M65" s="73">
        <v>130</v>
      </c>
      <c r="N65" s="138">
        <f t="shared" si="1"/>
        <v>0.11700000000000001</v>
      </c>
      <c r="O65" s="77"/>
    </row>
    <row r="66" spans="1:15" x14ac:dyDescent="0.2">
      <c r="A66" s="76"/>
      <c r="B66" s="74"/>
      <c r="C66" s="311"/>
      <c r="D66" s="311"/>
      <c r="E66" s="76" t="s">
        <v>20</v>
      </c>
      <c r="F66" s="76">
        <v>21.15</v>
      </c>
      <c r="G66" s="76">
        <v>21.15</v>
      </c>
      <c r="H66" s="74"/>
      <c r="I66" s="76" t="s">
        <v>21</v>
      </c>
      <c r="J66" s="76" t="s">
        <v>21</v>
      </c>
      <c r="K66" s="76">
        <v>21.1</v>
      </c>
      <c r="L66" s="76">
        <v>80.16</v>
      </c>
      <c r="M66" s="73">
        <v>34.799999999999997</v>
      </c>
      <c r="N66" s="138">
        <f t="shared" si="1"/>
        <v>0.7360199999999999</v>
      </c>
      <c r="O66" s="77"/>
    </row>
    <row r="67" spans="1:15" x14ac:dyDescent="0.2">
      <c r="A67" s="76"/>
      <c r="B67" s="74"/>
      <c r="C67" s="311"/>
      <c r="D67" s="311"/>
      <c r="E67" s="76" t="s">
        <v>23</v>
      </c>
      <c r="F67" s="76">
        <v>9.6</v>
      </c>
      <c r="G67" s="76">
        <v>9.6</v>
      </c>
      <c r="H67" s="74"/>
      <c r="I67" s="76">
        <v>0.08</v>
      </c>
      <c r="J67" s="76">
        <v>6.96</v>
      </c>
      <c r="K67" s="76">
        <v>0.25</v>
      </c>
      <c r="L67" s="76">
        <v>63.46</v>
      </c>
      <c r="M67" s="73">
        <v>420.4</v>
      </c>
      <c r="N67" s="138">
        <f t="shared" si="1"/>
        <v>4.0358399999999994</v>
      </c>
      <c r="O67" s="77"/>
    </row>
    <row r="68" spans="1:15" x14ac:dyDescent="0.2">
      <c r="A68" s="76"/>
      <c r="B68" s="74"/>
      <c r="C68" s="311"/>
      <c r="D68" s="311"/>
      <c r="E68" s="76" t="s">
        <v>19</v>
      </c>
      <c r="F68" s="76">
        <v>7.55</v>
      </c>
      <c r="G68" s="76">
        <v>7.55</v>
      </c>
      <c r="H68" s="74"/>
      <c r="I68" s="76">
        <v>0.21</v>
      </c>
      <c r="J68" s="76">
        <v>0.24</v>
      </c>
      <c r="K68" s="76">
        <v>0.35</v>
      </c>
      <c r="L68" s="76">
        <v>4.37</v>
      </c>
      <c r="M68" s="73">
        <v>49.11</v>
      </c>
      <c r="N68" s="138">
        <f t="shared" si="1"/>
        <v>0.37078049999999996</v>
      </c>
      <c r="O68" s="81"/>
    </row>
    <row r="69" spans="1:15" x14ac:dyDescent="0.2">
      <c r="A69" s="76"/>
      <c r="B69" s="74"/>
      <c r="C69" s="311"/>
      <c r="D69" s="311"/>
      <c r="E69" s="76" t="s">
        <v>80</v>
      </c>
      <c r="F69" s="76">
        <v>0.19</v>
      </c>
      <c r="G69" s="76">
        <v>0.19</v>
      </c>
      <c r="H69" s="74"/>
      <c r="I69" s="76" t="s">
        <v>21</v>
      </c>
      <c r="J69" s="76" t="s">
        <v>21</v>
      </c>
      <c r="K69" s="76" t="s">
        <v>21</v>
      </c>
      <c r="L69" s="76" t="s">
        <v>21</v>
      </c>
      <c r="M69" s="82"/>
      <c r="N69" s="138">
        <f t="shared" si="1"/>
        <v>0</v>
      </c>
      <c r="O69" s="77"/>
    </row>
    <row r="70" spans="1:15" x14ac:dyDescent="0.2">
      <c r="A70" s="76"/>
      <c r="B70" s="74"/>
      <c r="C70" s="311"/>
      <c r="D70" s="311"/>
      <c r="E70" s="76" t="s">
        <v>81</v>
      </c>
      <c r="F70" s="76">
        <v>0.25</v>
      </c>
      <c r="G70" s="76">
        <v>0.25</v>
      </c>
      <c r="H70" s="74"/>
      <c r="I70" s="76" t="s">
        <v>21</v>
      </c>
      <c r="J70" s="76">
        <v>0.249</v>
      </c>
      <c r="K70" s="76" t="s">
        <v>21</v>
      </c>
      <c r="L70" s="76">
        <v>2.25</v>
      </c>
      <c r="M70" s="73">
        <v>74.78</v>
      </c>
      <c r="N70" s="138">
        <f t="shared" si="1"/>
        <v>1.8695E-2</v>
      </c>
      <c r="O70" s="81"/>
    </row>
    <row r="71" spans="1:15" x14ac:dyDescent="0.2">
      <c r="A71" s="76"/>
      <c r="B71" s="74"/>
      <c r="C71" s="311"/>
      <c r="D71" s="311"/>
      <c r="E71" s="76" t="s">
        <v>82</v>
      </c>
      <c r="F71" s="76">
        <v>84.19</v>
      </c>
      <c r="G71" s="76"/>
      <c r="H71" s="74"/>
      <c r="I71" s="76"/>
      <c r="J71" s="76"/>
      <c r="K71" s="76"/>
      <c r="L71" s="76"/>
      <c r="M71" s="73"/>
      <c r="N71" s="138">
        <f t="shared" si="1"/>
        <v>0</v>
      </c>
      <c r="O71" s="87"/>
    </row>
    <row r="72" spans="1:15" x14ac:dyDescent="0.2">
      <c r="A72" s="76"/>
      <c r="B72" s="74"/>
      <c r="C72" s="311"/>
      <c r="D72" s="311"/>
      <c r="E72" s="76"/>
      <c r="F72" s="76"/>
      <c r="G72" s="76"/>
      <c r="H72" s="74">
        <v>75</v>
      </c>
      <c r="I72" s="78">
        <v>5.0100000000000007</v>
      </c>
      <c r="J72" s="78">
        <v>8.2490000000000006</v>
      </c>
      <c r="K72" s="78">
        <v>49.400000000000006</v>
      </c>
      <c r="L72" s="78">
        <v>372.11999999999995</v>
      </c>
      <c r="M72" s="73"/>
      <c r="N72" s="139">
        <f>SUM(N62:N71)</f>
        <v>6.4946254999999988</v>
      </c>
      <c r="O72" s="87"/>
    </row>
    <row r="73" spans="1:15" x14ac:dyDescent="0.2">
      <c r="A73" s="475" t="s">
        <v>83</v>
      </c>
      <c r="B73" s="500"/>
      <c r="C73" s="307"/>
      <c r="D73" s="307"/>
      <c r="E73" s="76"/>
      <c r="F73" s="76"/>
      <c r="G73" s="76"/>
      <c r="H73" s="74"/>
      <c r="I73" s="78">
        <f>I29+I40+I50+I55+I61+I58+I72</f>
        <v>53.400999999999996</v>
      </c>
      <c r="J73" s="78">
        <f t="shared" ref="J73:M73" si="2">J29+J40+J50+J55+J61+J58+J72</f>
        <v>53.728000000000009</v>
      </c>
      <c r="K73" s="78">
        <f t="shared" si="2"/>
        <v>202.68800000000002</v>
      </c>
      <c r="L73" s="78">
        <f t="shared" si="2"/>
        <v>1531.1399999999999</v>
      </c>
      <c r="M73" s="78">
        <f t="shared" si="2"/>
        <v>0</v>
      </c>
      <c r="N73" s="139">
        <f>N72+N60+N59+N58+N55+N50+N40+N29</f>
        <v>85.391618500000007</v>
      </c>
      <c r="O73" s="87"/>
    </row>
    <row r="74" spans="1:15" x14ac:dyDescent="0.2">
      <c r="A74" s="475" t="s">
        <v>84</v>
      </c>
      <c r="B74" s="500"/>
      <c r="C74" s="307"/>
      <c r="D74" s="307"/>
      <c r="E74" s="76"/>
      <c r="F74" s="76"/>
      <c r="G74" s="76"/>
      <c r="H74" s="74"/>
      <c r="I74" s="89">
        <f>I73+I23</f>
        <v>72.221000000000004</v>
      </c>
      <c r="J74" s="89">
        <f t="shared" ref="J74:L74" si="3">J73+J23</f>
        <v>74.888000000000005</v>
      </c>
      <c r="K74" s="89">
        <f t="shared" si="3"/>
        <v>323.62800000000004</v>
      </c>
      <c r="L74" s="89">
        <f t="shared" si="3"/>
        <v>2282.64</v>
      </c>
      <c r="M74" s="89"/>
      <c r="N74" s="139">
        <f>N73+N23</f>
        <v>124.95161850000001</v>
      </c>
      <c r="O74" s="90"/>
    </row>
    <row r="75" spans="1:15" ht="22.5" customHeight="1" x14ac:dyDescent="0.2">
      <c r="A75" s="71" t="s">
        <v>1</v>
      </c>
      <c r="B75" s="91" t="s">
        <v>2</v>
      </c>
      <c r="C75" s="306"/>
      <c r="D75" s="306"/>
      <c r="E75" s="71" t="s">
        <v>3</v>
      </c>
      <c r="F75" s="71" t="s">
        <v>4</v>
      </c>
      <c r="G75" s="71" t="s">
        <v>5</v>
      </c>
      <c r="H75" s="71" t="s">
        <v>6</v>
      </c>
      <c r="I75" s="71" t="s">
        <v>7</v>
      </c>
      <c r="J75" s="71" t="s">
        <v>8</v>
      </c>
      <c r="K75" s="71" t="s">
        <v>9</v>
      </c>
      <c r="L75" s="71" t="s">
        <v>10</v>
      </c>
      <c r="M75" s="73" t="s">
        <v>11</v>
      </c>
      <c r="N75" s="138"/>
    </row>
    <row r="76" spans="1:15" x14ac:dyDescent="0.2">
      <c r="A76" s="475" t="s">
        <v>328</v>
      </c>
      <c r="B76" s="476"/>
      <c r="C76" s="312"/>
      <c r="D76" s="312"/>
      <c r="E76" s="78"/>
      <c r="F76" s="78"/>
      <c r="G76" s="78"/>
      <c r="H76" s="71"/>
      <c r="I76" s="78"/>
      <c r="J76" s="78"/>
      <c r="K76" s="78"/>
      <c r="L76" s="78"/>
      <c r="M76" s="73"/>
      <c r="N76" s="138"/>
    </row>
    <row r="77" spans="1:15" x14ac:dyDescent="0.2">
      <c r="A77" s="516" t="s">
        <v>14</v>
      </c>
      <c r="B77" s="517"/>
      <c r="C77" s="319"/>
      <c r="D77" s="319"/>
      <c r="E77" s="76"/>
      <c r="F77" s="76"/>
      <c r="G77" s="76"/>
      <c r="H77" s="74"/>
      <c r="I77" s="76"/>
      <c r="J77" s="76"/>
      <c r="K77" s="76"/>
      <c r="L77" s="76"/>
      <c r="M77" s="73"/>
      <c r="N77" s="138"/>
    </row>
    <row r="78" spans="1:15" ht="11.25" customHeight="1" x14ac:dyDescent="0.2">
      <c r="A78" s="76" t="s">
        <v>133</v>
      </c>
      <c r="B78" s="472" t="s">
        <v>134</v>
      </c>
      <c r="C78" s="350" t="s">
        <v>377</v>
      </c>
      <c r="D78" s="350" t="s">
        <v>376</v>
      </c>
      <c r="E78" s="76" t="s">
        <v>135</v>
      </c>
      <c r="F78" s="76">
        <v>83</v>
      </c>
      <c r="G78" s="76">
        <v>82</v>
      </c>
      <c r="H78" s="74"/>
      <c r="I78" s="76">
        <v>14.9</v>
      </c>
      <c r="J78" s="76">
        <v>0.5</v>
      </c>
      <c r="K78" s="76">
        <v>1.49</v>
      </c>
      <c r="L78" s="76">
        <v>73.040000000000006</v>
      </c>
      <c r="M78" s="73">
        <v>268.39999999999998</v>
      </c>
      <c r="N78" s="138">
        <f t="shared" si="1"/>
        <v>22.277199999999997</v>
      </c>
    </row>
    <row r="79" spans="1:15" x14ac:dyDescent="0.2">
      <c r="A79" s="76"/>
      <c r="B79" s="473"/>
      <c r="C79" s="310"/>
      <c r="D79" s="310"/>
      <c r="E79" s="76" t="s">
        <v>20</v>
      </c>
      <c r="F79" s="76">
        <v>10</v>
      </c>
      <c r="G79" s="76">
        <v>10</v>
      </c>
      <c r="H79" s="74"/>
      <c r="I79" s="76" t="s">
        <v>21</v>
      </c>
      <c r="J79" s="76" t="s">
        <v>21</v>
      </c>
      <c r="K79" s="76">
        <v>9.98</v>
      </c>
      <c r="L79" s="76">
        <v>37.9</v>
      </c>
      <c r="M79" s="73">
        <v>34.799999999999997</v>
      </c>
      <c r="N79" s="138">
        <f t="shared" si="1"/>
        <v>0.34799999999999998</v>
      </c>
    </row>
    <row r="80" spans="1:15" x14ac:dyDescent="0.2">
      <c r="A80" s="76" t="s">
        <v>136</v>
      </c>
      <c r="B80" s="72"/>
      <c r="C80" s="324"/>
      <c r="D80" s="324"/>
      <c r="E80" s="76" t="s">
        <v>91</v>
      </c>
      <c r="F80" s="76">
        <v>12</v>
      </c>
      <c r="G80" s="76">
        <v>12</v>
      </c>
      <c r="H80" s="74"/>
      <c r="I80" s="76">
        <v>1.52</v>
      </c>
      <c r="J80" s="76">
        <v>1.1499999999999999</v>
      </c>
      <c r="K80" s="76"/>
      <c r="L80" s="76">
        <v>16.39</v>
      </c>
      <c r="M80" s="73">
        <v>130</v>
      </c>
      <c r="N80" s="138">
        <f t="shared" si="1"/>
        <v>1.56</v>
      </c>
    </row>
    <row r="81" spans="1:14" x14ac:dyDescent="0.2">
      <c r="A81" s="76"/>
      <c r="B81" s="72"/>
      <c r="C81" s="324"/>
      <c r="D81" s="324"/>
      <c r="E81" s="76" t="s">
        <v>137</v>
      </c>
      <c r="F81" s="76">
        <v>5</v>
      </c>
      <c r="G81" s="76">
        <v>5</v>
      </c>
      <c r="H81" s="74"/>
      <c r="I81" s="76">
        <v>0.04</v>
      </c>
      <c r="J81" s="76">
        <v>3.63</v>
      </c>
      <c r="K81" s="76">
        <v>0.13</v>
      </c>
      <c r="L81" s="76">
        <v>33.049999999999997</v>
      </c>
      <c r="M81" s="73">
        <v>420.4</v>
      </c>
      <c r="N81" s="138">
        <f t="shared" si="1"/>
        <v>2.1019999999999999</v>
      </c>
    </row>
    <row r="82" spans="1:14" x14ac:dyDescent="0.2">
      <c r="A82" s="76"/>
      <c r="B82" s="72"/>
      <c r="C82" s="324"/>
      <c r="D82" s="324"/>
      <c r="E82" s="76" t="s">
        <v>93</v>
      </c>
      <c r="F82" s="76">
        <v>5</v>
      </c>
      <c r="G82" s="76">
        <v>5</v>
      </c>
      <c r="H82" s="74"/>
      <c r="I82" s="76">
        <v>0.28000000000000003</v>
      </c>
      <c r="J82" s="76">
        <v>0.04</v>
      </c>
      <c r="K82" s="76">
        <v>1.81</v>
      </c>
      <c r="L82" s="76">
        <v>8.27</v>
      </c>
      <c r="M82" s="73">
        <v>54.2</v>
      </c>
      <c r="N82" s="138">
        <f t="shared" ref="N82:N142" si="4">F82*M82/1000</f>
        <v>0.27100000000000002</v>
      </c>
    </row>
    <row r="83" spans="1:14" x14ac:dyDescent="0.2">
      <c r="A83" s="76"/>
      <c r="B83" s="72"/>
      <c r="C83" s="324"/>
      <c r="D83" s="324"/>
      <c r="E83" s="76" t="s">
        <v>56</v>
      </c>
      <c r="F83" s="76">
        <v>5</v>
      </c>
      <c r="G83" s="76">
        <v>5</v>
      </c>
      <c r="H83" s="74"/>
      <c r="I83" s="76">
        <v>0.14000000000000001</v>
      </c>
      <c r="J83" s="76">
        <v>1</v>
      </c>
      <c r="K83" s="76">
        <v>0.16</v>
      </c>
      <c r="L83" s="76">
        <v>10.3</v>
      </c>
      <c r="M83" s="73">
        <v>142.30000000000001</v>
      </c>
      <c r="N83" s="138">
        <f t="shared" si="4"/>
        <v>0.71150000000000002</v>
      </c>
    </row>
    <row r="84" spans="1:14" x14ac:dyDescent="0.2">
      <c r="A84" s="76"/>
      <c r="B84" s="72"/>
      <c r="C84" s="324"/>
      <c r="D84" s="324"/>
      <c r="E84" s="76" t="s">
        <v>22</v>
      </c>
      <c r="F84" s="76">
        <v>0.5</v>
      </c>
      <c r="G84" s="76">
        <v>0.5</v>
      </c>
      <c r="H84" s="74"/>
      <c r="I84" s="76" t="s">
        <v>21</v>
      </c>
      <c r="J84" s="76" t="s">
        <v>21</v>
      </c>
      <c r="K84" s="76" t="s">
        <v>21</v>
      </c>
      <c r="L84" s="76" t="s">
        <v>21</v>
      </c>
      <c r="M84" s="73">
        <v>8.9</v>
      </c>
      <c r="N84" s="138">
        <f t="shared" si="4"/>
        <v>4.45E-3</v>
      </c>
    </row>
    <row r="85" spans="1:14" x14ac:dyDescent="0.2">
      <c r="A85" s="76"/>
      <c r="B85" s="72"/>
      <c r="C85" s="324"/>
      <c r="D85" s="324"/>
      <c r="E85" s="76" t="s">
        <v>138</v>
      </c>
      <c r="F85" s="76">
        <v>10</v>
      </c>
      <c r="G85" s="76">
        <v>10</v>
      </c>
      <c r="H85" s="74"/>
      <c r="I85" s="76">
        <v>0.08</v>
      </c>
      <c r="J85" s="76">
        <v>7.25</v>
      </c>
      <c r="K85" s="76">
        <v>0.26</v>
      </c>
      <c r="L85" s="76">
        <v>66.099999999999994</v>
      </c>
      <c r="M85" s="73">
        <v>420.4</v>
      </c>
      <c r="N85" s="138">
        <f t="shared" si="4"/>
        <v>4.2039999999999997</v>
      </c>
    </row>
    <row r="86" spans="1:14" x14ac:dyDescent="0.2">
      <c r="A86" s="76"/>
      <c r="B86" s="72"/>
      <c r="C86" s="324"/>
      <c r="D86" s="324"/>
      <c r="E86" s="76" t="s">
        <v>105</v>
      </c>
      <c r="F86" s="76">
        <v>46</v>
      </c>
      <c r="G86" s="76">
        <v>28</v>
      </c>
      <c r="H86" s="74"/>
      <c r="I86" s="76">
        <v>0.18</v>
      </c>
      <c r="J86" s="76">
        <v>0.16</v>
      </c>
      <c r="K86" s="76">
        <v>4.0999999999999996</v>
      </c>
      <c r="L86" s="76">
        <v>18.22</v>
      </c>
      <c r="M86" s="73">
        <v>72.8</v>
      </c>
      <c r="N86" s="138">
        <f t="shared" si="4"/>
        <v>3.3487999999999998</v>
      </c>
    </row>
    <row r="87" spans="1:14" x14ac:dyDescent="0.2">
      <c r="A87" s="76"/>
      <c r="B87" s="72"/>
      <c r="C87" s="324"/>
      <c r="D87" s="324"/>
      <c r="E87" s="76" t="s">
        <v>139</v>
      </c>
      <c r="F87" s="76">
        <v>0.01</v>
      </c>
      <c r="G87" s="76">
        <v>0.01</v>
      </c>
      <c r="H87" s="74"/>
      <c r="I87" s="76"/>
      <c r="J87" s="76"/>
      <c r="K87" s="76"/>
      <c r="L87" s="76"/>
      <c r="M87" s="73"/>
      <c r="N87" s="138">
        <f t="shared" si="4"/>
        <v>0</v>
      </c>
    </row>
    <row r="88" spans="1:14" ht="22.5" x14ac:dyDescent="0.2">
      <c r="A88" s="76"/>
      <c r="B88" s="72"/>
      <c r="C88" s="324"/>
      <c r="D88" s="324"/>
      <c r="E88" s="76"/>
      <c r="F88" s="76"/>
      <c r="G88" s="76"/>
      <c r="H88" s="74" t="s">
        <v>140</v>
      </c>
      <c r="I88" s="78">
        <v>17.14</v>
      </c>
      <c r="J88" s="78">
        <v>13.73</v>
      </c>
      <c r="K88" s="78">
        <v>17.93</v>
      </c>
      <c r="L88" s="78">
        <v>263.27</v>
      </c>
      <c r="M88" s="73"/>
      <c r="N88" s="139">
        <f>SUM(N78:N87)</f>
        <v>34.826949999999997</v>
      </c>
    </row>
    <row r="89" spans="1:14" x14ac:dyDescent="0.2">
      <c r="A89" s="76"/>
      <c r="B89" s="474" t="s">
        <v>141</v>
      </c>
      <c r="C89" s="324"/>
      <c r="D89" s="324"/>
      <c r="E89" s="76" t="s">
        <v>142</v>
      </c>
      <c r="F89" s="76">
        <v>4</v>
      </c>
      <c r="G89" s="76"/>
      <c r="H89" s="74"/>
      <c r="I89" s="76">
        <v>0.54</v>
      </c>
      <c r="J89" s="76">
        <v>2.16</v>
      </c>
      <c r="K89" s="76">
        <v>0.74</v>
      </c>
      <c r="L89" s="76">
        <v>24.42</v>
      </c>
      <c r="M89" s="73">
        <v>221.96</v>
      </c>
      <c r="N89" s="138">
        <f t="shared" si="4"/>
        <v>0.88784000000000007</v>
      </c>
    </row>
    <row r="90" spans="1:14" ht="11.25" customHeight="1" x14ac:dyDescent="0.2">
      <c r="A90" s="76" t="s">
        <v>98</v>
      </c>
      <c r="B90" s="474"/>
      <c r="C90" s="324"/>
      <c r="D90" s="324"/>
      <c r="E90" s="76" t="s">
        <v>143</v>
      </c>
      <c r="F90" s="76">
        <v>100</v>
      </c>
      <c r="G90" s="76"/>
      <c r="H90" s="74"/>
      <c r="I90" s="76">
        <v>2.82</v>
      </c>
      <c r="J90" s="76">
        <v>3.2</v>
      </c>
      <c r="K90" s="76">
        <v>4.7300000000000004</v>
      </c>
      <c r="L90" s="76">
        <v>58</v>
      </c>
      <c r="M90" s="73">
        <v>49.11</v>
      </c>
      <c r="N90" s="138">
        <f t="shared" si="4"/>
        <v>4.9109999999999996</v>
      </c>
    </row>
    <row r="91" spans="1:14" x14ac:dyDescent="0.2">
      <c r="A91" s="76"/>
      <c r="B91" s="474"/>
      <c r="C91" s="324">
        <v>200</v>
      </c>
      <c r="D91" s="324">
        <v>200</v>
      </c>
      <c r="E91" s="76" t="s">
        <v>20</v>
      </c>
      <c r="F91" s="76">
        <v>11.1</v>
      </c>
      <c r="G91" s="76"/>
      <c r="H91" s="74"/>
      <c r="I91" s="76" t="s">
        <v>21</v>
      </c>
      <c r="J91" s="76" t="s">
        <v>21</v>
      </c>
      <c r="K91" s="76">
        <v>11.087999999999999</v>
      </c>
      <c r="L91" s="76">
        <v>42.67</v>
      </c>
      <c r="M91" s="73">
        <v>34.799999999999997</v>
      </c>
      <c r="N91" s="138">
        <f t="shared" si="4"/>
        <v>0.38627999999999996</v>
      </c>
    </row>
    <row r="92" spans="1:14" x14ac:dyDescent="0.2">
      <c r="A92" s="76"/>
      <c r="B92" s="72"/>
      <c r="C92" s="324"/>
      <c r="D92" s="324"/>
      <c r="E92" s="76"/>
      <c r="F92" s="76"/>
      <c r="G92" s="76"/>
      <c r="H92" s="74">
        <v>200</v>
      </c>
      <c r="I92" s="78">
        <v>3.36</v>
      </c>
      <c r="J92" s="78">
        <v>5.36</v>
      </c>
      <c r="K92" s="78">
        <v>16.558</v>
      </c>
      <c r="L92" s="78">
        <v>125.09</v>
      </c>
      <c r="M92" s="73"/>
      <c r="N92" s="139">
        <f>SUM(N89:N91)</f>
        <v>6.1851199999999995</v>
      </c>
    </row>
    <row r="93" spans="1:14" x14ac:dyDescent="0.2">
      <c r="A93" s="76"/>
      <c r="B93" s="474" t="s">
        <v>30</v>
      </c>
      <c r="C93" s="324"/>
      <c r="D93" s="324"/>
      <c r="E93" s="76" t="s">
        <v>31</v>
      </c>
      <c r="F93" s="76">
        <v>80</v>
      </c>
      <c r="G93" s="76">
        <v>80</v>
      </c>
      <c r="H93" s="74"/>
      <c r="I93" s="76">
        <v>6.96</v>
      </c>
      <c r="J93" s="76">
        <v>1.2</v>
      </c>
      <c r="K93" s="76">
        <v>32.96</v>
      </c>
      <c r="L93" s="76">
        <v>181</v>
      </c>
      <c r="M93" s="73">
        <v>54.2</v>
      </c>
      <c r="N93" s="138">
        <f t="shared" si="4"/>
        <v>4.3360000000000003</v>
      </c>
    </row>
    <row r="94" spans="1:14" ht="11.25" customHeight="1" x14ac:dyDescent="0.2">
      <c r="A94" s="76"/>
      <c r="B94" s="474"/>
      <c r="C94" s="352" t="s">
        <v>373</v>
      </c>
      <c r="D94" s="352" t="s">
        <v>374</v>
      </c>
      <c r="E94" s="76" t="s">
        <v>32</v>
      </c>
      <c r="F94" s="76">
        <v>10</v>
      </c>
      <c r="G94" s="76"/>
      <c r="H94" s="74"/>
      <c r="I94" s="76">
        <v>2.68</v>
      </c>
      <c r="J94" s="76">
        <v>2.57</v>
      </c>
      <c r="K94" s="76" t="s">
        <v>21</v>
      </c>
      <c r="L94" s="76">
        <v>33.79</v>
      </c>
      <c r="M94" s="73">
        <v>429.3</v>
      </c>
      <c r="N94" s="138">
        <f t="shared" si="4"/>
        <v>4.2930000000000001</v>
      </c>
    </row>
    <row r="95" spans="1:14" x14ac:dyDescent="0.2">
      <c r="A95" s="76"/>
      <c r="B95" s="72"/>
      <c r="C95" s="324"/>
      <c r="D95" s="324"/>
      <c r="E95" s="76" t="s">
        <v>33</v>
      </c>
      <c r="F95" s="76">
        <v>10</v>
      </c>
      <c r="G95" s="76"/>
      <c r="H95" s="74"/>
      <c r="I95" s="76">
        <v>0.08</v>
      </c>
      <c r="J95" s="76">
        <v>7.25</v>
      </c>
      <c r="K95" s="76">
        <v>0.26</v>
      </c>
      <c r="L95" s="76">
        <v>66.099999999999994</v>
      </c>
      <c r="M95" s="73">
        <v>420.4</v>
      </c>
      <c r="N95" s="138">
        <f t="shared" si="4"/>
        <v>4.2039999999999997</v>
      </c>
    </row>
    <row r="96" spans="1:14" ht="33.75" x14ac:dyDescent="0.2">
      <c r="A96" s="76"/>
      <c r="B96" s="72"/>
      <c r="C96" s="324"/>
      <c r="D96" s="324"/>
      <c r="E96" s="76"/>
      <c r="F96" s="76"/>
      <c r="G96" s="76"/>
      <c r="H96" s="74" t="s">
        <v>35</v>
      </c>
      <c r="I96" s="78">
        <v>9.7200000000000006</v>
      </c>
      <c r="J96" s="78">
        <v>11.02</v>
      </c>
      <c r="K96" s="78">
        <v>33.22</v>
      </c>
      <c r="L96" s="78">
        <v>280.89</v>
      </c>
      <c r="M96" s="79"/>
      <c r="N96" s="139">
        <f>SUM(N93:N95)</f>
        <v>12.833000000000002</v>
      </c>
    </row>
    <row r="97" spans="1:14" x14ac:dyDescent="0.2">
      <c r="A97" s="76"/>
      <c r="B97" s="102" t="s">
        <v>144</v>
      </c>
      <c r="C97" s="305">
        <v>120</v>
      </c>
      <c r="D97" s="305">
        <v>120</v>
      </c>
      <c r="E97" s="93" t="s">
        <v>145</v>
      </c>
      <c r="F97" s="93">
        <v>120</v>
      </c>
      <c r="G97" s="93">
        <v>120</v>
      </c>
      <c r="H97" s="93">
        <v>120</v>
      </c>
      <c r="I97" s="93">
        <v>1.8</v>
      </c>
      <c r="J97" s="93">
        <v>8.4000000000000005E-2</v>
      </c>
      <c r="K97" s="93">
        <v>17.2</v>
      </c>
      <c r="L97" s="103">
        <v>74.760000000000005</v>
      </c>
      <c r="M97" s="73">
        <v>73.58</v>
      </c>
      <c r="N97" s="139">
        <f t="shared" si="4"/>
        <v>8.829600000000001</v>
      </c>
    </row>
    <row r="98" spans="1:14" x14ac:dyDescent="0.2">
      <c r="A98" s="76" t="s">
        <v>38</v>
      </c>
      <c r="B98" s="452" t="s">
        <v>430</v>
      </c>
      <c r="C98" s="324">
        <v>200</v>
      </c>
      <c r="D98" s="324">
        <v>200</v>
      </c>
      <c r="E98" s="461" t="s">
        <v>430</v>
      </c>
      <c r="F98" s="76">
        <v>200</v>
      </c>
      <c r="G98" s="76">
        <v>200</v>
      </c>
      <c r="H98" s="74">
        <v>200</v>
      </c>
      <c r="I98" s="76"/>
      <c r="J98" s="78"/>
      <c r="K98" s="78">
        <v>18.2</v>
      </c>
      <c r="L98" s="78">
        <v>75</v>
      </c>
      <c r="M98" s="73">
        <v>107.9</v>
      </c>
      <c r="N98" s="139">
        <f t="shared" si="4"/>
        <v>21.58</v>
      </c>
    </row>
    <row r="99" spans="1:14" x14ac:dyDescent="0.2">
      <c r="A99" s="475" t="s">
        <v>39</v>
      </c>
      <c r="B99" s="476"/>
      <c r="C99" s="312"/>
      <c r="D99" s="312"/>
      <c r="E99" s="76"/>
      <c r="F99" s="76"/>
      <c r="G99" s="76"/>
      <c r="H99" s="74"/>
      <c r="I99" s="78">
        <v>32.020000000000003</v>
      </c>
      <c r="J99" s="78">
        <v>30.193999999999999</v>
      </c>
      <c r="K99" s="78">
        <v>103.108</v>
      </c>
      <c r="L99" s="78">
        <v>819.01</v>
      </c>
      <c r="M99" s="73" t="s">
        <v>85</v>
      </c>
      <c r="N99" s="139">
        <f>N88+N92+N96+N97+N98</f>
        <v>84.25466999999999</v>
      </c>
    </row>
    <row r="100" spans="1:14" x14ac:dyDescent="0.2">
      <c r="A100" s="76" t="s">
        <v>40</v>
      </c>
      <c r="B100" s="72"/>
      <c r="C100" s="324"/>
      <c r="D100" s="324"/>
      <c r="E100" s="76"/>
      <c r="F100" s="76"/>
      <c r="G100" s="76"/>
      <c r="H100" s="74"/>
      <c r="I100" s="76"/>
      <c r="J100" s="76"/>
      <c r="K100" s="76"/>
      <c r="L100" s="78"/>
      <c r="M100" s="73"/>
      <c r="N100" s="138"/>
    </row>
    <row r="101" spans="1:14" ht="22.5" x14ac:dyDescent="0.2">
      <c r="A101" s="76"/>
      <c r="B101" s="474" t="s">
        <v>146</v>
      </c>
      <c r="C101" s="352" t="s">
        <v>378</v>
      </c>
      <c r="D101" s="352" t="s">
        <v>379</v>
      </c>
      <c r="E101" s="76" t="s">
        <v>147</v>
      </c>
      <c r="F101" s="76">
        <v>86.67</v>
      </c>
      <c r="G101" s="76" t="s">
        <v>148</v>
      </c>
      <c r="H101" s="74"/>
      <c r="I101" s="76">
        <v>1.3</v>
      </c>
      <c r="J101" s="76">
        <v>0.69</v>
      </c>
      <c r="K101" s="76">
        <v>7</v>
      </c>
      <c r="L101" s="76">
        <v>29.12</v>
      </c>
      <c r="M101" s="73">
        <v>18.61</v>
      </c>
      <c r="N101" s="138">
        <f t="shared" si="4"/>
        <v>1.6129286999999999</v>
      </c>
    </row>
    <row r="102" spans="1:14" ht="11.25" customHeight="1" x14ac:dyDescent="0.2">
      <c r="A102" s="76" t="s">
        <v>149</v>
      </c>
      <c r="B102" s="474"/>
      <c r="C102" s="324"/>
      <c r="D102" s="324"/>
      <c r="E102" s="76" t="s">
        <v>51</v>
      </c>
      <c r="F102" s="76">
        <v>5</v>
      </c>
      <c r="G102" s="76">
        <v>5</v>
      </c>
      <c r="H102" s="74"/>
      <c r="I102" s="76"/>
      <c r="J102" s="76">
        <v>6.99</v>
      </c>
      <c r="K102" s="76"/>
      <c r="L102" s="76">
        <v>62.93</v>
      </c>
      <c r="M102" s="73">
        <v>74.78</v>
      </c>
      <c r="N102" s="138">
        <f t="shared" si="4"/>
        <v>0.37389999999999995</v>
      </c>
    </row>
    <row r="103" spans="1:14" x14ac:dyDescent="0.2">
      <c r="A103" s="76"/>
      <c r="B103" s="72"/>
      <c r="C103" s="324"/>
      <c r="D103" s="324"/>
      <c r="E103" s="76" t="s">
        <v>45</v>
      </c>
      <c r="F103" s="76">
        <v>30</v>
      </c>
      <c r="G103" s="76">
        <v>26.4</v>
      </c>
      <c r="H103" s="74"/>
      <c r="I103" s="76">
        <v>0.12</v>
      </c>
      <c r="J103" s="76">
        <v>0.105</v>
      </c>
      <c r="K103" s="76">
        <v>2.58</v>
      </c>
      <c r="L103" s="76">
        <v>11.88</v>
      </c>
      <c r="M103" s="73">
        <v>72.8</v>
      </c>
      <c r="N103" s="138">
        <f t="shared" si="4"/>
        <v>2.1840000000000002</v>
      </c>
    </row>
    <row r="104" spans="1:14" ht="11.25" customHeight="1" x14ac:dyDescent="0.2">
      <c r="A104" s="76"/>
      <c r="B104" s="72"/>
      <c r="C104" s="324"/>
      <c r="D104" s="324"/>
      <c r="E104" s="76" t="s">
        <v>20</v>
      </c>
      <c r="F104" s="76">
        <v>3</v>
      </c>
      <c r="G104" s="76">
        <v>3</v>
      </c>
      <c r="H104" s="74"/>
      <c r="I104" s="76"/>
      <c r="J104" s="76"/>
      <c r="K104" s="76">
        <v>2.99</v>
      </c>
      <c r="L104" s="76">
        <v>11.38</v>
      </c>
      <c r="M104" s="73">
        <v>34.799999999999997</v>
      </c>
      <c r="N104" s="138">
        <f t="shared" si="4"/>
        <v>0.10439999999999999</v>
      </c>
    </row>
    <row r="105" spans="1:14" x14ac:dyDescent="0.2">
      <c r="A105" s="76"/>
      <c r="B105" s="72"/>
      <c r="C105" s="324"/>
      <c r="D105" s="324"/>
      <c r="E105" s="76"/>
      <c r="F105" s="76"/>
      <c r="G105" s="76"/>
      <c r="H105" s="74">
        <v>100</v>
      </c>
      <c r="I105" s="78">
        <v>1.42</v>
      </c>
      <c r="J105" s="78">
        <v>7.7850000000000001</v>
      </c>
      <c r="K105" s="78">
        <v>12.57</v>
      </c>
      <c r="L105" s="78">
        <v>115.30999999999999</v>
      </c>
      <c r="M105" s="73"/>
      <c r="N105" s="139">
        <f>SUM(N101:N104)</f>
        <v>4.2752286999999995</v>
      </c>
    </row>
    <row r="106" spans="1:14" x14ac:dyDescent="0.2">
      <c r="A106" s="76" t="s">
        <v>150</v>
      </c>
      <c r="B106" s="104" t="s">
        <v>151</v>
      </c>
      <c r="C106" s="104"/>
      <c r="D106" s="104"/>
      <c r="E106" s="76" t="s">
        <v>50</v>
      </c>
      <c r="F106" s="76">
        <v>66.7</v>
      </c>
      <c r="G106" s="76">
        <v>48</v>
      </c>
      <c r="H106" s="74"/>
      <c r="I106" s="76">
        <v>1.33</v>
      </c>
      <c r="J106" s="76">
        <v>0.19</v>
      </c>
      <c r="K106" s="76">
        <v>8.1999999999999993</v>
      </c>
      <c r="L106" s="76">
        <v>38.42</v>
      </c>
      <c r="M106" s="73">
        <v>22</v>
      </c>
      <c r="N106" s="138">
        <f t="shared" si="4"/>
        <v>1.4674</v>
      </c>
    </row>
    <row r="107" spans="1:14" x14ac:dyDescent="0.2">
      <c r="A107" s="76"/>
      <c r="B107" s="105"/>
      <c r="C107" s="105" t="s">
        <v>57</v>
      </c>
      <c r="D107" s="105" t="s">
        <v>57</v>
      </c>
      <c r="E107" s="76" t="s">
        <v>152</v>
      </c>
      <c r="F107" s="76">
        <v>20.5</v>
      </c>
      <c r="G107" s="76">
        <v>20</v>
      </c>
      <c r="H107" s="74"/>
      <c r="I107" s="76">
        <v>4.5999999999999996</v>
      </c>
      <c r="J107" s="76">
        <v>0.3</v>
      </c>
      <c r="K107" s="76">
        <v>10.199999999999999</v>
      </c>
      <c r="L107" s="76">
        <v>62.8</v>
      </c>
      <c r="M107" s="73">
        <v>27.03</v>
      </c>
      <c r="N107" s="138">
        <f t="shared" si="4"/>
        <v>0.55411500000000002</v>
      </c>
    </row>
    <row r="108" spans="1:14" x14ac:dyDescent="0.2">
      <c r="A108" s="76"/>
      <c r="B108" s="106"/>
      <c r="C108" s="106"/>
      <c r="D108" s="106"/>
      <c r="E108" s="76" t="s">
        <v>52</v>
      </c>
      <c r="F108" s="76">
        <v>12</v>
      </c>
      <c r="G108" s="76">
        <v>10.8</v>
      </c>
      <c r="H108" s="74"/>
      <c r="I108" s="76">
        <v>0.16800000000000001</v>
      </c>
      <c r="J108" s="76">
        <v>0.9</v>
      </c>
      <c r="K108" s="76">
        <v>0.81</v>
      </c>
      <c r="L108" s="76">
        <v>4.13</v>
      </c>
      <c r="M108" s="73">
        <v>23.6</v>
      </c>
      <c r="N108" s="138">
        <f t="shared" si="4"/>
        <v>0.28320000000000006</v>
      </c>
    </row>
    <row r="109" spans="1:14" x14ac:dyDescent="0.2">
      <c r="A109" s="76"/>
      <c r="B109" s="75"/>
      <c r="C109" s="75"/>
      <c r="D109" s="75"/>
      <c r="E109" s="76" t="s">
        <v>43</v>
      </c>
      <c r="F109" s="76">
        <v>12.5</v>
      </c>
      <c r="G109" s="76">
        <v>10.8</v>
      </c>
      <c r="H109" s="74"/>
      <c r="I109" s="76">
        <v>0.16</v>
      </c>
      <c r="J109" s="76">
        <v>0.01</v>
      </c>
      <c r="K109" s="76">
        <v>0.84</v>
      </c>
      <c r="L109" s="76">
        <v>3.4</v>
      </c>
      <c r="M109" s="73">
        <v>21.2</v>
      </c>
      <c r="N109" s="138">
        <f t="shared" si="4"/>
        <v>0.26500000000000001</v>
      </c>
    </row>
    <row r="110" spans="1:14" x14ac:dyDescent="0.2">
      <c r="A110" s="76"/>
      <c r="B110" s="72"/>
      <c r="C110" s="324"/>
      <c r="D110" s="324"/>
      <c r="E110" s="76" t="s">
        <v>23</v>
      </c>
      <c r="F110" s="76">
        <v>5</v>
      </c>
      <c r="G110" s="76">
        <v>5</v>
      </c>
      <c r="H110" s="74"/>
      <c r="I110" s="76">
        <v>0.04</v>
      </c>
      <c r="J110" s="76">
        <v>3.63</v>
      </c>
      <c r="K110" s="76">
        <v>0.13</v>
      </c>
      <c r="L110" s="76">
        <v>33.049999999999997</v>
      </c>
      <c r="M110" s="73">
        <v>420.4</v>
      </c>
      <c r="N110" s="138">
        <f t="shared" si="4"/>
        <v>2.1019999999999999</v>
      </c>
    </row>
    <row r="111" spans="1:14" x14ac:dyDescent="0.2">
      <c r="A111" s="76"/>
      <c r="B111" s="72"/>
      <c r="C111" s="324"/>
      <c r="D111" s="324"/>
      <c r="E111" s="76" t="s">
        <v>54</v>
      </c>
      <c r="F111" s="76">
        <v>175</v>
      </c>
      <c r="G111" s="76">
        <v>175</v>
      </c>
      <c r="H111" s="74"/>
      <c r="I111" s="76">
        <v>0.7</v>
      </c>
      <c r="J111" s="76">
        <v>0.2</v>
      </c>
      <c r="K111" s="76" t="s">
        <v>21</v>
      </c>
      <c r="L111" s="76">
        <v>5</v>
      </c>
      <c r="M111" s="73">
        <v>6</v>
      </c>
      <c r="N111" s="138">
        <f t="shared" si="4"/>
        <v>1.05</v>
      </c>
    </row>
    <row r="112" spans="1:14" ht="11.25" customHeight="1" x14ac:dyDescent="0.2">
      <c r="A112" s="76"/>
      <c r="B112" s="72"/>
      <c r="C112" s="324"/>
      <c r="D112" s="324"/>
      <c r="E112" s="76" t="s">
        <v>22</v>
      </c>
      <c r="F112" s="76">
        <v>1</v>
      </c>
      <c r="G112" s="76"/>
      <c r="H112" s="74"/>
      <c r="I112" s="76" t="s">
        <v>21</v>
      </c>
      <c r="J112" s="76" t="s">
        <v>21</v>
      </c>
      <c r="K112" s="76" t="s">
        <v>21</v>
      </c>
      <c r="L112" s="76" t="s">
        <v>21</v>
      </c>
      <c r="M112" s="73">
        <v>8.9</v>
      </c>
      <c r="N112" s="138">
        <f t="shared" si="4"/>
        <v>8.8999999999999999E-3</v>
      </c>
    </row>
    <row r="113" spans="1:14" x14ac:dyDescent="0.2">
      <c r="A113" s="76"/>
      <c r="B113" s="72"/>
      <c r="C113" s="324"/>
      <c r="D113" s="324"/>
      <c r="E113" s="76" t="s">
        <v>153</v>
      </c>
      <c r="F113" s="76">
        <v>54</v>
      </c>
      <c r="G113" s="76">
        <v>40</v>
      </c>
      <c r="H113" s="74"/>
      <c r="I113" s="76">
        <v>7.4</v>
      </c>
      <c r="J113" s="76">
        <v>6.48</v>
      </c>
      <c r="K113" s="76" t="s">
        <v>21</v>
      </c>
      <c r="L113" s="76">
        <v>88.29</v>
      </c>
      <c r="M113" s="73">
        <v>279.3</v>
      </c>
      <c r="N113" s="138">
        <f t="shared" si="4"/>
        <v>15.0822</v>
      </c>
    </row>
    <row r="114" spans="1:14" ht="22.5" x14ac:dyDescent="0.2">
      <c r="A114" s="76"/>
      <c r="B114" s="72"/>
      <c r="C114" s="324"/>
      <c r="D114" s="324"/>
      <c r="E114" s="76"/>
      <c r="F114" s="76"/>
      <c r="G114" s="76"/>
      <c r="H114" s="74" t="s">
        <v>57</v>
      </c>
      <c r="I114" s="78">
        <v>14.398</v>
      </c>
      <c r="J114" s="78">
        <v>11.71</v>
      </c>
      <c r="K114" s="78">
        <v>20.179999999999996</v>
      </c>
      <c r="L114" s="78">
        <v>235.09000000000003</v>
      </c>
      <c r="M114" s="73"/>
      <c r="N114" s="139">
        <f>SUM(N106:N113)</f>
        <v>20.812815000000001</v>
      </c>
    </row>
    <row r="115" spans="1:14" x14ac:dyDescent="0.2">
      <c r="A115" s="76" t="s">
        <v>154</v>
      </c>
      <c r="B115" s="72" t="s">
        <v>155</v>
      </c>
      <c r="C115" s="324"/>
      <c r="D115" s="324"/>
      <c r="E115" s="76" t="s">
        <v>60</v>
      </c>
      <c r="F115" s="76">
        <v>110</v>
      </c>
      <c r="G115" s="76">
        <v>79.8</v>
      </c>
      <c r="H115" s="74"/>
      <c r="I115" s="76">
        <v>16.690000000000001</v>
      </c>
      <c r="J115" s="76">
        <v>12.9</v>
      </c>
      <c r="K115" s="76" t="s">
        <v>21</v>
      </c>
      <c r="L115" s="76">
        <v>165.5</v>
      </c>
      <c r="M115" s="73">
        <v>279.3</v>
      </c>
      <c r="N115" s="138">
        <f t="shared" si="4"/>
        <v>30.722999999999999</v>
      </c>
    </row>
    <row r="116" spans="1:14" x14ac:dyDescent="0.2">
      <c r="A116" s="76"/>
      <c r="B116" s="72"/>
      <c r="C116" s="324">
        <v>50</v>
      </c>
      <c r="D116" s="324">
        <v>50</v>
      </c>
      <c r="E116" s="76" t="s">
        <v>52</v>
      </c>
      <c r="F116" s="76">
        <v>29</v>
      </c>
      <c r="G116" s="76">
        <v>24.36</v>
      </c>
      <c r="H116" s="74"/>
      <c r="I116" s="76">
        <v>0.4</v>
      </c>
      <c r="J116" s="76" t="s">
        <v>21</v>
      </c>
      <c r="K116" s="76">
        <v>2.39</v>
      </c>
      <c r="L116" s="76">
        <v>9.98</v>
      </c>
      <c r="M116" s="73">
        <v>23.6</v>
      </c>
      <c r="N116" s="138">
        <f t="shared" si="4"/>
        <v>0.68440000000000012</v>
      </c>
    </row>
    <row r="117" spans="1:14" x14ac:dyDescent="0.2">
      <c r="A117" s="76"/>
      <c r="B117" s="72"/>
      <c r="C117" s="324"/>
      <c r="D117" s="324"/>
      <c r="E117" s="76" t="s">
        <v>23</v>
      </c>
      <c r="F117" s="76">
        <v>7</v>
      </c>
      <c r="G117" s="76">
        <v>7</v>
      </c>
      <c r="H117" s="74"/>
      <c r="I117" s="76">
        <v>0.06</v>
      </c>
      <c r="J117" s="76">
        <v>5.08</v>
      </c>
      <c r="K117" s="76">
        <v>0.18</v>
      </c>
      <c r="L117" s="76">
        <v>46.27</v>
      </c>
      <c r="M117" s="73">
        <v>420.4</v>
      </c>
      <c r="N117" s="138">
        <f t="shared" si="4"/>
        <v>2.9427999999999996</v>
      </c>
    </row>
    <row r="118" spans="1:14" x14ac:dyDescent="0.2">
      <c r="A118" s="76"/>
      <c r="B118" s="75"/>
      <c r="C118" s="75"/>
      <c r="D118" s="75"/>
      <c r="E118" s="76" t="s">
        <v>76</v>
      </c>
      <c r="F118" s="76">
        <v>4</v>
      </c>
      <c r="G118" s="76">
        <v>4</v>
      </c>
      <c r="H118" s="74"/>
      <c r="I118" s="76">
        <v>0.41</v>
      </c>
      <c r="J118" s="76">
        <v>0.04</v>
      </c>
      <c r="K118" s="76">
        <v>2.71</v>
      </c>
      <c r="L118" s="76">
        <v>13.08</v>
      </c>
      <c r="M118" s="73">
        <v>22.3</v>
      </c>
      <c r="N118" s="138">
        <f t="shared" si="4"/>
        <v>8.9200000000000002E-2</v>
      </c>
    </row>
    <row r="119" spans="1:14" x14ac:dyDescent="0.2">
      <c r="A119" s="76"/>
      <c r="B119" s="72"/>
      <c r="C119" s="324"/>
      <c r="D119" s="324"/>
      <c r="E119" s="76" t="s">
        <v>94</v>
      </c>
      <c r="F119" s="76">
        <v>20</v>
      </c>
      <c r="G119" s="76">
        <v>20</v>
      </c>
      <c r="H119" s="74"/>
      <c r="I119" s="76">
        <v>0.56000000000000005</v>
      </c>
      <c r="J119" s="76">
        <v>4</v>
      </c>
      <c r="K119" s="76">
        <v>0.64</v>
      </c>
      <c r="L119" s="76">
        <v>41.2</v>
      </c>
      <c r="M119" s="73">
        <v>142.30000000000001</v>
      </c>
      <c r="N119" s="138">
        <f t="shared" si="4"/>
        <v>2.8460000000000001</v>
      </c>
    </row>
    <row r="120" spans="1:14" x14ac:dyDescent="0.2">
      <c r="A120" s="76"/>
      <c r="B120" s="72"/>
      <c r="C120" s="324"/>
      <c r="D120" s="324"/>
      <c r="E120" s="76" t="s">
        <v>156</v>
      </c>
      <c r="F120" s="76">
        <v>3</v>
      </c>
      <c r="G120" s="76">
        <v>3</v>
      </c>
      <c r="H120" s="74"/>
      <c r="I120" s="76">
        <v>0.1</v>
      </c>
      <c r="J120" s="76" t="s">
        <v>21</v>
      </c>
      <c r="K120" s="76">
        <v>0.37</v>
      </c>
      <c r="L120" s="76">
        <v>2.04</v>
      </c>
      <c r="M120" s="73">
        <v>94.2</v>
      </c>
      <c r="N120" s="138">
        <f t="shared" si="4"/>
        <v>0.28260000000000002</v>
      </c>
    </row>
    <row r="121" spans="1:14" x14ac:dyDescent="0.2">
      <c r="A121" s="76"/>
      <c r="B121" s="72"/>
      <c r="C121" s="324"/>
      <c r="D121" s="324"/>
      <c r="E121" s="76" t="s">
        <v>22</v>
      </c>
      <c r="F121" s="76">
        <v>1</v>
      </c>
      <c r="G121" s="76">
        <v>1</v>
      </c>
      <c r="H121" s="74"/>
      <c r="I121" s="76" t="s">
        <v>21</v>
      </c>
      <c r="J121" s="76" t="s">
        <v>21</v>
      </c>
      <c r="K121" s="76" t="s">
        <v>21</v>
      </c>
      <c r="L121" s="76" t="s">
        <v>21</v>
      </c>
      <c r="M121" s="73">
        <v>8.9</v>
      </c>
      <c r="N121" s="138">
        <f t="shared" si="4"/>
        <v>8.8999999999999999E-3</v>
      </c>
    </row>
    <row r="122" spans="1:14" x14ac:dyDescent="0.2">
      <c r="A122" s="76"/>
      <c r="B122" s="72"/>
      <c r="C122" s="324"/>
      <c r="D122" s="324"/>
      <c r="E122" s="76"/>
      <c r="F122" s="76"/>
      <c r="G122" s="76"/>
      <c r="H122" s="74">
        <v>50</v>
      </c>
      <c r="I122" s="78">
        <v>18.22</v>
      </c>
      <c r="J122" s="78">
        <v>22.02</v>
      </c>
      <c r="K122" s="78">
        <v>6.29</v>
      </c>
      <c r="L122" s="78">
        <v>278.07000000000005</v>
      </c>
      <c r="M122" s="73"/>
      <c r="N122" s="139">
        <f>SUM(N115:N121)</f>
        <v>37.576899999999995</v>
      </c>
    </row>
    <row r="123" spans="1:14" x14ac:dyDescent="0.2">
      <c r="A123" s="76" t="s">
        <v>157</v>
      </c>
      <c r="B123" s="472" t="s">
        <v>158</v>
      </c>
      <c r="C123" s="308"/>
      <c r="D123" s="308"/>
      <c r="E123" s="76" t="s">
        <v>159</v>
      </c>
      <c r="F123" s="76">
        <v>47.6</v>
      </c>
      <c r="G123" s="76">
        <v>47.12</v>
      </c>
      <c r="H123" s="74"/>
      <c r="I123" s="76">
        <v>5.99</v>
      </c>
      <c r="J123" s="76">
        <v>1.55</v>
      </c>
      <c r="K123" s="76">
        <v>29.76</v>
      </c>
      <c r="L123" s="76">
        <v>157.9</v>
      </c>
      <c r="M123" s="73">
        <v>45.9</v>
      </c>
      <c r="N123" s="138">
        <f t="shared" si="4"/>
        <v>2.1848400000000003</v>
      </c>
    </row>
    <row r="124" spans="1:14" ht="22.5" x14ac:dyDescent="0.2">
      <c r="A124" s="76"/>
      <c r="B124" s="473"/>
      <c r="C124" s="351" t="s">
        <v>380</v>
      </c>
      <c r="D124" s="351" t="s">
        <v>381</v>
      </c>
      <c r="E124" s="76" t="s">
        <v>23</v>
      </c>
      <c r="F124" s="76">
        <v>5</v>
      </c>
      <c r="G124" s="76"/>
      <c r="H124" s="74"/>
      <c r="I124" s="76">
        <v>0.04</v>
      </c>
      <c r="J124" s="76">
        <v>3.63</v>
      </c>
      <c r="K124" s="76">
        <v>0.13</v>
      </c>
      <c r="L124" s="76">
        <v>33.049999999999997</v>
      </c>
      <c r="M124" s="73">
        <v>420.4</v>
      </c>
      <c r="N124" s="138">
        <f t="shared" si="4"/>
        <v>2.1019999999999999</v>
      </c>
    </row>
    <row r="125" spans="1:14" x14ac:dyDescent="0.2">
      <c r="A125" s="76"/>
      <c r="B125" s="72"/>
      <c r="C125" s="324"/>
      <c r="D125" s="324"/>
      <c r="E125" s="76" t="s">
        <v>22</v>
      </c>
      <c r="F125" s="76">
        <v>1</v>
      </c>
      <c r="G125" s="76"/>
      <c r="H125" s="74"/>
      <c r="I125" s="76" t="s">
        <v>21</v>
      </c>
      <c r="J125" s="76" t="s">
        <v>21</v>
      </c>
      <c r="K125" s="76"/>
      <c r="L125" s="76"/>
      <c r="M125" s="73">
        <v>8.9</v>
      </c>
      <c r="N125" s="138">
        <f t="shared" si="4"/>
        <v>8.8999999999999999E-3</v>
      </c>
    </row>
    <row r="126" spans="1:14" x14ac:dyDescent="0.2">
      <c r="A126" s="76"/>
      <c r="B126" s="75"/>
      <c r="C126" s="75"/>
      <c r="D126" s="75"/>
      <c r="E126" s="76"/>
      <c r="F126" s="76"/>
      <c r="G126" s="76"/>
      <c r="H126" s="74">
        <v>200</v>
      </c>
      <c r="I126" s="78">
        <v>6.03</v>
      </c>
      <c r="J126" s="78">
        <v>5.18</v>
      </c>
      <c r="K126" s="78">
        <v>29.89</v>
      </c>
      <c r="L126" s="78">
        <v>190.95</v>
      </c>
      <c r="M126" s="73"/>
      <c r="N126" s="139">
        <f>SUM(N123:N125)</f>
        <v>4.2957399999999994</v>
      </c>
    </row>
    <row r="127" spans="1:14" x14ac:dyDescent="0.2">
      <c r="A127" s="76" t="s">
        <v>160</v>
      </c>
      <c r="B127" s="474" t="s">
        <v>161</v>
      </c>
      <c r="C127" s="324"/>
      <c r="D127" s="324"/>
      <c r="E127" s="76" t="s">
        <v>162</v>
      </c>
      <c r="F127" s="76">
        <v>25</v>
      </c>
      <c r="G127" s="76">
        <v>25</v>
      </c>
      <c r="H127" s="74"/>
      <c r="I127" s="76">
        <v>2.6</v>
      </c>
      <c r="J127" s="76" t="s">
        <v>21</v>
      </c>
      <c r="K127" s="76">
        <v>9.1999999999999993</v>
      </c>
      <c r="L127" s="76">
        <v>48.6</v>
      </c>
      <c r="M127" s="73">
        <v>105.9</v>
      </c>
      <c r="N127" s="138">
        <f t="shared" si="4"/>
        <v>2.6475</v>
      </c>
    </row>
    <row r="128" spans="1:14" x14ac:dyDescent="0.2">
      <c r="A128" s="76"/>
      <c r="B128" s="474"/>
      <c r="C128" s="324">
        <v>200</v>
      </c>
      <c r="D128" s="324">
        <v>200</v>
      </c>
      <c r="E128" s="76" t="s">
        <v>20</v>
      </c>
      <c r="F128" s="76">
        <v>20</v>
      </c>
      <c r="G128" s="76">
        <v>20</v>
      </c>
      <c r="H128" s="74"/>
      <c r="I128" s="76" t="s">
        <v>21</v>
      </c>
      <c r="J128" s="76" t="s">
        <v>21</v>
      </c>
      <c r="K128" s="76">
        <v>21.4</v>
      </c>
      <c r="L128" s="76">
        <v>85.6</v>
      </c>
      <c r="M128" s="73">
        <v>34.799999999999997</v>
      </c>
      <c r="N128" s="138">
        <f t="shared" si="4"/>
        <v>0.69599999999999995</v>
      </c>
    </row>
    <row r="129" spans="1:14" x14ac:dyDescent="0.2">
      <c r="A129" s="76"/>
      <c r="B129" s="75"/>
      <c r="C129" s="75"/>
      <c r="D129" s="75"/>
      <c r="E129" s="76"/>
      <c r="F129" s="76"/>
      <c r="G129" s="76"/>
      <c r="H129" s="74">
        <v>200</v>
      </c>
      <c r="I129" s="78">
        <v>2.6</v>
      </c>
      <c r="J129" s="78">
        <v>0</v>
      </c>
      <c r="K129" s="78">
        <v>30.599999999999998</v>
      </c>
      <c r="L129" s="78">
        <v>134.19999999999999</v>
      </c>
      <c r="M129" s="73"/>
      <c r="N129" s="139">
        <f>SUM(N127:N128)</f>
        <v>3.3434999999999997</v>
      </c>
    </row>
    <row r="130" spans="1:14" x14ac:dyDescent="0.2">
      <c r="A130" s="76"/>
      <c r="B130" s="72" t="s">
        <v>71</v>
      </c>
      <c r="C130" s="352" t="s">
        <v>373</v>
      </c>
      <c r="D130" s="352" t="s">
        <v>374</v>
      </c>
      <c r="E130" s="84" t="s">
        <v>72</v>
      </c>
      <c r="F130" s="84">
        <v>40</v>
      </c>
      <c r="G130" s="84">
        <v>40</v>
      </c>
      <c r="H130" s="85">
        <v>40</v>
      </c>
      <c r="I130" s="76">
        <v>3.48</v>
      </c>
      <c r="J130" s="76">
        <v>0.6</v>
      </c>
      <c r="K130" s="76">
        <v>16</v>
      </c>
      <c r="L130" s="76">
        <v>83.6</v>
      </c>
      <c r="M130" s="73">
        <v>54.2</v>
      </c>
      <c r="N130" s="139">
        <f t="shared" si="4"/>
        <v>2.1680000000000001</v>
      </c>
    </row>
    <row r="131" spans="1:14" x14ac:dyDescent="0.2">
      <c r="A131" s="76"/>
      <c r="B131" s="75"/>
      <c r="C131" s="75"/>
      <c r="D131" s="75"/>
      <c r="E131" s="76" t="s">
        <v>73</v>
      </c>
      <c r="F131" s="76">
        <v>80</v>
      </c>
      <c r="G131" s="76">
        <v>80</v>
      </c>
      <c r="H131" s="74">
        <v>80</v>
      </c>
      <c r="I131" s="76">
        <v>5.28</v>
      </c>
      <c r="J131" s="76">
        <v>0.96</v>
      </c>
      <c r="K131" s="76">
        <v>28.24</v>
      </c>
      <c r="L131" s="76">
        <v>144.80000000000001</v>
      </c>
      <c r="M131" s="73">
        <v>53.4</v>
      </c>
      <c r="N131" s="139">
        <f t="shared" si="4"/>
        <v>4.2720000000000002</v>
      </c>
    </row>
    <row r="132" spans="1:14" ht="11.25" customHeight="1" x14ac:dyDescent="0.2">
      <c r="A132" s="76"/>
      <c r="B132" s="75"/>
      <c r="C132" s="75"/>
      <c r="D132" s="75"/>
      <c r="E132" s="76"/>
      <c r="F132" s="76"/>
      <c r="G132" s="76"/>
      <c r="H132" s="74"/>
      <c r="I132" s="78">
        <v>8.76</v>
      </c>
      <c r="J132" s="78">
        <v>1.56</v>
      </c>
      <c r="K132" s="78">
        <v>44.239999999999995</v>
      </c>
      <c r="L132" s="78">
        <v>228.4</v>
      </c>
      <c r="M132" s="73"/>
      <c r="N132" s="138"/>
    </row>
    <row r="133" spans="1:14" x14ac:dyDescent="0.2">
      <c r="A133" s="76"/>
      <c r="B133" s="484" t="s">
        <v>163</v>
      </c>
      <c r="C133" s="304"/>
      <c r="D133" s="304"/>
      <c r="E133" s="76" t="s">
        <v>64</v>
      </c>
      <c r="F133" s="76">
        <v>32</v>
      </c>
      <c r="G133" s="76"/>
      <c r="H133" s="74"/>
      <c r="I133" s="76">
        <v>3.29</v>
      </c>
      <c r="J133" s="76">
        <v>0.34</v>
      </c>
      <c r="K133" s="76">
        <v>21.77</v>
      </c>
      <c r="L133" s="76">
        <v>106.9</v>
      </c>
      <c r="M133" s="73">
        <v>22.3</v>
      </c>
      <c r="N133" s="138">
        <f t="shared" si="4"/>
        <v>0.71360000000000001</v>
      </c>
    </row>
    <row r="134" spans="1:14" x14ac:dyDescent="0.2">
      <c r="A134" s="76"/>
      <c r="B134" s="485"/>
      <c r="C134" s="313">
        <v>50</v>
      </c>
      <c r="D134" s="313">
        <v>50</v>
      </c>
      <c r="E134" s="76" t="s">
        <v>128</v>
      </c>
      <c r="F134" s="76">
        <v>0.16</v>
      </c>
      <c r="G134" s="76"/>
      <c r="H134" s="74"/>
      <c r="I134" s="76">
        <v>0.01</v>
      </c>
      <c r="J134" s="76" t="s">
        <v>21</v>
      </c>
      <c r="K134" s="76">
        <v>0.1</v>
      </c>
      <c r="L134" s="76">
        <v>0.53</v>
      </c>
      <c r="M134" s="73">
        <v>22.3</v>
      </c>
      <c r="N134" s="138">
        <f t="shared" si="4"/>
        <v>3.568E-3</v>
      </c>
    </row>
    <row r="135" spans="1:14" x14ac:dyDescent="0.2">
      <c r="A135" s="76"/>
      <c r="B135" s="72"/>
      <c r="C135" s="324"/>
      <c r="D135" s="324"/>
      <c r="E135" s="76" t="s">
        <v>20</v>
      </c>
      <c r="F135" s="76">
        <v>5.5</v>
      </c>
      <c r="G135" s="76"/>
      <c r="H135" s="74"/>
      <c r="I135" s="76" t="s">
        <v>21</v>
      </c>
      <c r="J135" s="76" t="s">
        <v>21</v>
      </c>
      <c r="K135" s="76">
        <v>5.48</v>
      </c>
      <c r="L135" s="76">
        <v>20.85</v>
      </c>
      <c r="M135" s="73">
        <v>34.799999999999997</v>
      </c>
      <c r="N135" s="138">
        <f t="shared" si="4"/>
        <v>0.19139999999999999</v>
      </c>
    </row>
    <row r="136" spans="1:14" x14ac:dyDescent="0.2">
      <c r="A136" s="76"/>
      <c r="B136" s="75"/>
      <c r="C136" s="75"/>
      <c r="D136" s="75"/>
      <c r="E136" s="76" t="s">
        <v>164</v>
      </c>
      <c r="F136" s="76">
        <v>1.6</v>
      </c>
      <c r="G136" s="76"/>
      <c r="H136" s="74"/>
      <c r="I136" s="76" t="s">
        <v>21</v>
      </c>
      <c r="J136" s="76" t="s">
        <v>21</v>
      </c>
      <c r="K136" s="76">
        <v>1.59</v>
      </c>
      <c r="L136" s="76">
        <v>6.06</v>
      </c>
      <c r="M136" s="73">
        <v>34.799999999999997</v>
      </c>
      <c r="N136" s="138">
        <f t="shared" si="4"/>
        <v>5.568E-2</v>
      </c>
    </row>
    <row r="137" spans="1:14" x14ac:dyDescent="0.2">
      <c r="A137" s="76"/>
      <c r="B137" s="72"/>
      <c r="C137" s="324"/>
      <c r="D137" s="324"/>
      <c r="E137" s="76" t="s">
        <v>23</v>
      </c>
      <c r="F137" s="76">
        <v>7.4</v>
      </c>
      <c r="G137" s="76"/>
      <c r="H137" s="74"/>
      <c r="I137" s="76">
        <v>0.06</v>
      </c>
      <c r="J137" s="76">
        <v>5.37</v>
      </c>
      <c r="K137" s="76">
        <v>0.19</v>
      </c>
      <c r="L137" s="76">
        <v>48.91</v>
      </c>
      <c r="M137" s="73">
        <v>420.4</v>
      </c>
      <c r="N137" s="138">
        <f t="shared" si="4"/>
        <v>3.1109599999999999</v>
      </c>
    </row>
    <row r="138" spans="1:14" x14ac:dyDescent="0.2">
      <c r="A138" s="76"/>
      <c r="B138" s="72"/>
      <c r="C138" s="324"/>
      <c r="D138" s="324"/>
      <c r="E138" s="76" t="s">
        <v>165</v>
      </c>
      <c r="F138" s="76">
        <v>2.5</v>
      </c>
      <c r="G138" s="76"/>
      <c r="H138" s="74"/>
      <c r="I138" s="76">
        <v>0.32</v>
      </c>
      <c r="J138" s="76">
        <v>0.28999999999999998</v>
      </c>
      <c r="K138" s="76">
        <v>7.0000000000000007E-2</v>
      </c>
      <c r="L138" s="76">
        <v>3.41</v>
      </c>
      <c r="M138" s="73">
        <v>130</v>
      </c>
      <c r="N138" s="138">
        <f t="shared" si="4"/>
        <v>0.32500000000000001</v>
      </c>
    </row>
    <row r="139" spans="1:14" x14ac:dyDescent="0.2">
      <c r="A139" s="76"/>
      <c r="B139" s="72"/>
      <c r="C139" s="324"/>
      <c r="D139" s="324"/>
      <c r="E139" s="76" t="s">
        <v>22</v>
      </c>
      <c r="F139" s="76">
        <v>0.03</v>
      </c>
      <c r="G139" s="76"/>
      <c r="H139" s="74"/>
      <c r="I139" s="76"/>
      <c r="J139" s="76"/>
      <c r="K139" s="76"/>
      <c r="L139" s="76"/>
      <c r="M139" s="73">
        <v>8.9</v>
      </c>
      <c r="N139" s="138">
        <f t="shared" si="4"/>
        <v>2.6700000000000004E-4</v>
      </c>
    </row>
    <row r="140" spans="1:14" x14ac:dyDescent="0.2">
      <c r="A140" s="76"/>
      <c r="B140" s="72"/>
      <c r="C140" s="324"/>
      <c r="D140" s="324"/>
      <c r="E140" s="76" t="s">
        <v>127</v>
      </c>
      <c r="F140" s="76">
        <v>1.3</v>
      </c>
      <c r="G140" s="76"/>
      <c r="H140" s="74"/>
      <c r="I140" s="76"/>
      <c r="J140" s="76"/>
      <c r="K140" s="76"/>
      <c r="L140" s="76"/>
      <c r="M140" s="73">
        <v>256</v>
      </c>
      <c r="N140" s="138">
        <f t="shared" si="4"/>
        <v>0.33279999999999998</v>
      </c>
    </row>
    <row r="141" spans="1:14" x14ac:dyDescent="0.2">
      <c r="A141" s="76"/>
      <c r="B141" s="72"/>
      <c r="C141" s="324"/>
      <c r="D141" s="324"/>
      <c r="E141" s="76"/>
      <c r="F141" s="76"/>
      <c r="G141" s="76"/>
      <c r="H141" s="74">
        <v>50</v>
      </c>
      <c r="I141" s="78">
        <v>3.6799999999999997</v>
      </c>
      <c r="J141" s="78">
        <v>6</v>
      </c>
      <c r="K141" s="78">
        <v>29.200000000000003</v>
      </c>
      <c r="L141" s="78">
        <v>186.66</v>
      </c>
      <c r="M141" s="73"/>
      <c r="N141" s="139">
        <f>SUM(N133:N140)</f>
        <v>4.7332749999999999</v>
      </c>
    </row>
    <row r="142" spans="1:14" x14ac:dyDescent="0.2">
      <c r="A142" s="76"/>
      <c r="B142" s="465" t="s">
        <v>447</v>
      </c>
      <c r="C142" s="324">
        <v>100</v>
      </c>
      <c r="D142" s="324">
        <v>100</v>
      </c>
      <c r="E142" s="471" t="s">
        <v>447</v>
      </c>
      <c r="F142" s="76">
        <v>100</v>
      </c>
      <c r="G142" s="76">
        <v>100</v>
      </c>
      <c r="H142" s="74"/>
      <c r="I142" s="76">
        <v>0.2</v>
      </c>
      <c r="J142" s="76">
        <v>5.4</v>
      </c>
      <c r="K142" s="76">
        <v>32</v>
      </c>
      <c r="L142" s="76">
        <v>144</v>
      </c>
      <c r="M142" s="73">
        <v>65.75</v>
      </c>
      <c r="N142" s="139">
        <f t="shared" si="4"/>
        <v>6.5750000000000002</v>
      </c>
    </row>
    <row r="143" spans="1:14" ht="11.25" customHeight="1" x14ac:dyDescent="0.2">
      <c r="A143" s="475" t="s">
        <v>132</v>
      </c>
      <c r="B143" s="500"/>
      <c r="C143" s="307"/>
      <c r="D143" s="307"/>
      <c r="E143" s="78"/>
      <c r="F143" s="78"/>
      <c r="G143" s="78"/>
      <c r="H143" s="71"/>
      <c r="I143" s="78">
        <v>55.307999999999993</v>
      </c>
      <c r="J143" s="78">
        <v>59.655000000000001</v>
      </c>
      <c r="K143" s="78">
        <v>204.97</v>
      </c>
      <c r="L143" s="78">
        <v>1512.6800000000003</v>
      </c>
      <c r="M143" s="73"/>
      <c r="N143" s="139">
        <f>N105+N114+N122+N126+N129+N130+N131+N141+N142</f>
        <v>88.052458700000017</v>
      </c>
    </row>
    <row r="144" spans="1:14" x14ac:dyDescent="0.2">
      <c r="A144" s="475" t="s">
        <v>84</v>
      </c>
      <c r="B144" s="500"/>
      <c r="C144" s="307"/>
      <c r="D144" s="307"/>
      <c r="E144" s="76"/>
      <c r="F144" s="76"/>
      <c r="G144" s="76"/>
      <c r="H144" s="74"/>
      <c r="I144" s="107">
        <v>87.328000000000003</v>
      </c>
      <c r="J144" s="107">
        <v>89.849000000000004</v>
      </c>
      <c r="K144" s="107">
        <v>308.07799999999997</v>
      </c>
      <c r="L144" s="107">
        <v>2331.6900000000005</v>
      </c>
      <c r="M144" s="108"/>
      <c r="N144" s="139">
        <f>N143+N99</f>
        <v>172.30712870000002</v>
      </c>
    </row>
    <row r="145" spans="1:14" ht="21" x14ac:dyDescent="0.2">
      <c r="A145" s="156" t="s">
        <v>1</v>
      </c>
      <c r="B145" s="158" t="s">
        <v>2</v>
      </c>
      <c r="C145" s="317"/>
      <c r="D145" s="317"/>
      <c r="E145" s="156" t="s">
        <v>3</v>
      </c>
      <c r="F145" s="156" t="s">
        <v>4</v>
      </c>
      <c r="G145" s="156" t="s">
        <v>5</v>
      </c>
      <c r="H145" s="156" t="s">
        <v>6</v>
      </c>
      <c r="I145" s="156" t="s">
        <v>7</v>
      </c>
      <c r="J145" s="156" t="s">
        <v>8</v>
      </c>
      <c r="K145" s="156" t="s">
        <v>9</v>
      </c>
      <c r="L145" s="156" t="s">
        <v>10</v>
      </c>
      <c r="M145" s="153" t="s">
        <v>11</v>
      </c>
      <c r="N145" s="138"/>
    </row>
    <row r="146" spans="1:14" x14ac:dyDescent="0.2">
      <c r="A146" s="528" t="s">
        <v>329</v>
      </c>
      <c r="B146" s="529"/>
      <c r="C146" s="318"/>
      <c r="D146" s="318"/>
      <c r="E146" s="149"/>
      <c r="F146" s="149"/>
      <c r="G146" s="149"/>
      <c r="H146" s="156"/>
      <c r="I146" s="151"/>
      <c r="J146" s="151"/>
      <c r="K146" s="151"/>
      <c r="L146" s="151"/>
      <c r="M146" s="153"/>
      <c r="N146" s="138"/>
    </row>
    <row r="147" spans="1:14" x14ac:dyDescent="0.2">
      <c r="A147" s="554" t="s">
        <v>14</v>
      </c>
      <c r="B147" s="555"/>
      <c r="C147" s="320"/>
      <c r="D147" s="320"/>
      <c r="E147" s="151"/>
      <c r="F147" s="151"/>
      <c r="G147" s="151"/>
      <c r="H147" s="152"/>
      <c r="I147" s="151"/>
      <c r="J147" s="151"/>
      <c r="K147" s="151"/>
      <c r="L147" s="151"/>
      <c r="M147" s="153"/>
      <c r="N147" s="138"/>
    </row>
    <row r="148" spans="1:14" x14ac:dyDescent="0.2">
      <c r="A148" s="151"/>
      <c r="B148" s="530" t="s">
        <v>184</v>
      </c>
      <c r="C148" s="321"/>
      <c r="D148" s="321"/>
      <c r="E148" s="151" t="s">
        <v>185</v>
      </c>
      <c r="F148" s="151">
        <v>39</v>
      </c>
      <c r="G148" s="151">
        <v>39</v>
      </c>
      <c r="H148" s="152"/>
      <c r="I148" s="159">
        <v>4.0599999999999996</v>
      </c>
      <c r="J148" s="159">
        <v>0.43</v>
      </c>
      <c r="K148" s="159">
        <v>27.18</v>
      </c>
      <c r="L148" s="159">
        <v>142.13</v>
      </c>
      <c r="M148" s="153">
        <v>30.8</v>
      </c>
      <c r="N148" s="138">
        <f t="shared" ref="N148:N209" si="5">F148*M148/1000</f>
        <v>1.2012</v>
      </c>
    </row>
    <row r="149" spans="1:14" ht="22.5" x14ac:dyDescent="0.2">
      <c r="A149" s="151"/>
      <c r="B149" s="530"/>
      <c r="C149" s="399" t="s">
        <v>382</v>
      </c>
      <c r="D149" s="399" t="s">
        <v>383</v>
      </c>
      <c r="E149" s="151" t="s">
        <v>186</v>
      </c>
      <c r="F149" s="151">
        <v>15</v>
      </c>
      <c r="G149" s="151">
        <v>15</v>
      </c>
      <c r="H149" s="152"/>
      <c r="I149" s="160">
        <v>1.9</v>
      </c>
      <c r="J149" s="159">
        <v>1.73</v>
      </c>
      <c r="K149" s="159">
        <v>0.1</v>
      </c>
      <c r="L149" s="159">
        <v>26.33</v>
      </c>
      <c r="M149" s="153">
        <v>130</v>
      </c>
      <c r="N149" s="138">
        <f t="shared" si="5"/>
        <v>1.95</v>
      </c>
    </row>
    <row r="150" spans="1:14" x14ac:dyDescent="0.2">
      <c r="A150" s="151"/>
      <c r="B150" s="530"/>
      <c r="C150" s="321"/>
      <c r="D150" s="321"/>
      <c r="E150" s="151" t="s">
        <v>22</v>
      </c>
      <c r="F150" s="151">
        <v>0.06</v>
      </c>
      <c r="G150" s="151">
        <v>0.06</v>
      </c>
      <c r="H150" s="152"/>
      <c r="I150" s="159" t="s">
        <v>21</v>
      </c>
      <c r="J150" s="159" t="s">
        <v>21</v>
      </c>
      <c r="K150" s="159" t="s">
        <v>21</v>
      </c>
      <c r="L150" s="159"/>
      <c r="M150" s="153">
        <v>8.9</v>
      </c>
      <c r="N150" s="138">
        <f t="shared" si="5"/>
        <v>5.3400000000000008E-4</v>
      </c>
    </row>
    <row r="151" spans="1:14" x14ac:dyDescent="0.2">
      <c r="A151" s="151"/>
      <c r="B151" s="150"/>
      <c r="C151" s="321"/>
      <c r="D151" s="321"/>
      <c r="E151" s="151" t="s">
        <v>19</v>
      </c>
      <c r="F151" s="151">
        <v>34.5</v>
      </c>
      <c r="G151" s="151">
        <v>34.5</v>
      </c>
      <c r="H151" s="152"/>
      <c r="I151" s="159">
        <v>0.97</v>
      </c>
      <c r="J151" s="159">
        <v>1.1000000000000001</v>
      </c>
      <c r="K151" s="159">
        <v>1.63</v>
      </c>
      <c r="L151" s="159">
        <v>20.010000000000002</v>
      </c>
      <c r="M151" s="153">
        <v>49.11</v>
      </c>
      <c r="N151" s="138">
        <f t="shared" si="5"/>
        <v>1.6942950000000001</v>
      </c>
    </row>
    <row r="152" spans="1:14" x14ac:dyDescent="0.2">
      <c r="A152" s="151"/>
      <c r="B152" s="150"/>
      <c r="C152" s="321"/>
      <c r="D152" s="321"/>
      <c r="E152" s="151" t="s">
        <v>187</v>
      </c>
      <c r="F152" s="151">
        <v>0.8</v>
      </c>
      <c r="G152" s="151">
        <v>0.8</v>
      </c>
      <c r="H152" s="152"/>
      <c r="I152" s="159"/>
      <c r="J152" s="159">
        <v>0.79900000000000004</v>
      </c>
      <c r="K152" s="159"/>
      <c r="L152" s="159">
        <v>6.84</v>
      </c>
      <c r="M152" s="153">
        <v>74.78</v>
      </c>
      <c r="N152" s="138">
        <f t="shared" si="5"/>
        <v>5.9824000000000002E-2</v>
      </c>
    </row>
    <row r="153" spans="1:14" x14ac:dyDescent="0.2">
      <c r="A153" s="151"/>
      <c r="B153" s="150"/>
      <c r="C153" s="321"/>
      <c r="D153" s="321"/>
      <c r="E153" s="151" t="s">
        <v>23</v>
      </c>
      <c r="F153" s="151">
        <v>2.2999999999999998</v>
      </c>
      <c r="G153" s="151">
        <v>2.2999999999999998</v>
      </c>
      <c r="H153" s="152"/>
      <c r="I153" s="159">
        <v>0.02</v>
      </c>
      <c r="J153" s="159">
        <v>1.63</v>
      </c>
      <c r="K153" s="159">
        <v>0.03</v>
      </c>
      <c r="L153" s="159">
        <v>14.87</v>
      </c>
      <c r="M153" s="153">
        <v>420.4</v>
      </c>
      <c r="N153" s="138">
        <f t="shared" si="5"/>
        <v>0.96691999999999989</v>
      </c>
    </row>
    <row r="154" spans="1:14" x14ac:dyDescent="0.2">
      <c r="A154" s="151"/>
      <c r="B154" s="150"/>
      <c r="C154" s="321"/>
      <c r="D154" s="321"/>
      <c r="E154" s="151" t="s">
        <v>23</v>
      </c>
      <c r="F154" s="151">
        <v>4</v>
      </c>
      <c r="G154" s="151">
        <v>4</v>
      </c>
      <c r="H154" s="152"/>
      <c r="I154" s="159">
        <v>0.03</v>
      </c>
      <c r="J154" s="161">
        <v>2.9</v>
      </c>
      <c r="K154" s="161">
        <v>0.1</v>
      </c>
      <c r="L154" s="161">
        <v>26.44</v>
      </c>
      <c r="M154" s="153">
        <v>420.4</v>
      </c>
      <c r="N154" s="138">
        <f t="shared" si="5"/>
        <v>1.6816</v>
      </c>
    </row>
    <row r="155" spans="1:14" ht="22.5" x14ac:dyDescent="0.2">
      <c r="A155" s="151"/>
      <c r="B155" s="150"/>
      <c r="C155" s="321"/>
      <c r="D155" s="321"/>
      <c r="E155" s="151"/>
      <c r="F155" s="151"/>
      <c r="G155" s="151"/>
      <c r="H155" s="152" t="s">
        <v>188</v>
      </c>
      <c r="I155" s="162">
        <f>SUM(I148:I154)</f>
        <v>6.9799999999999986</v>
      </c>
      <c r="J155" s="162">
        <f t="shared" ref="J155:L155" si="6">SUM(J148:J154)</f>
        <v>8.5890000000000004</v>
      </c>
      <c r="K155" s="162">
        <f t="shared" si="6"/>
        <v>29.040000000000003</v>
      </c>
      <c r="L155" s="162">
        <f t="shared" si="6"/>
        <v>236.61999999999998</v>
      </c>
      <c r="M155" s="162"/>
      <c r="N155" s="139">
        <f>SUM(N148:N154)</f>
        <v>7.554373</v>
      </c>
    </row>
    <row r="156" spans="1:14" x14ac:dyDescent="0.2">
      <c r="A156" s="151" t="s">
        <v>25</v>
      </c>
      <c r="B156" s="531" t="s">
        <v>26</v>
      </c>
      <c r="C156" s="322"/>
      <c r="D156" s="322"/>
      <c r="E156" s="151" t="s">
        <v>27</v>
      </c>
      <c r="F156" s="151">
        <v>4</v>
      </c>
      <c r="G156" s="151"/>
      <c r="H156" s="152"/>
      <c r="I156" s="151">
        <v>0.19</v>
      </c>
      <c r="J156" s="151">
        <v>0.14000000000000001</v>
      </c>
      <c r="K156" s="151">
        <v>0.3</v>
      </c>
      <c r="L156" s="151"/>
      <c r="M156" s="153">
        <v>174.84</v>
      </c>
      <c r="N156" s="138">
        <f t="shared" si="5"/>
        <v>0.69935999999999998</v>
      </c>
    </row>
    <row r="157" spans="1:14" x14ac:dyDescent="0.2">
      <c r="A157" s="151" t="s">
        <v>28</v>
      </c>
      <c r="B157" s="556"/>
      <c r="C157" s="323">
        <v>200</v>
      </c>
      <c r="D157" s="323">
        <v>200</v>
      </c>
      <c r="E157" s="151" t="s">
        <v>143</v>
      </c>
      <c r="F157" s="151">
        <v>100</v>
      </c>
      <c r="G157" s="151"/>
      <c r="H157" s="152"/>
      <c r="I157" s="151">
        <v>2.82</v>
      </c>
      <c r="J157" s="151">
        <v>3.2</v>
      </c>
      <c r="K157" s="151">
        <v>4.7300000000000004</v>
      </c>
      <c r="L157" s="151">
        <v>58</v>
      </c>
      <c r="M157" s="153">
        <v>49.11</v>
      </c>
      <c r="N157" s="138">
        <f t="shared" si="5"/>
        <v>4.9109999999999996</v>
      </c>
    </row>
    <row r="158" spans="1:14" x14ac:dyDescent="0.2">
      <c r="A158" s="151"/>
      <c r="B158" s="150"/>
      <c r="C158" s="321"/>
      <c r="D158" s="321"/>
      <c r="E158" s="151" t="s">
        <v>20</v>
      </c>
      <c r="F158" s="151">
        <v>20</v>
      </c>
      <c r="G158" s="151"/>
      <c r="H158" s="152"/>
      <c r="I158" s="151" t="s">
        <v>21</v>
      </c>
      <c r="J158" s="151" t="s">
        <v>21</v>
      </c>
      <c r="K158" s="151">
        <v>19.96</v>
      </c>
      <c r="L158" s="151">
        <v>75.8</v>
      </c>
      <c r="M158" s="153">
        <v>34.799999999999997</v>
      </c>
      <c r="N158" s="138">
        <f t="shared" si="5"/>
        <v>0.69599999999999995</v>
      </c>
    </row>
    <row r="159" spans="1:14" x14ac:dyDescent="0.2">
      <c r="A159" s="151"/>
      <c r="B159" s="150"/>
      <c r="C159" s="321"/>
      <c r="D159" s="321"/>
      <c r="E159" s="151"/>
      <c r="F159" s="151"/>
      <c r="G159" s="151"/>
      <c r="H159" s="152">
        <v>200</v>
      </c>
      <c r="I159" s="149">
        <f>SUM(I156:I158)</f>
        <v>3.01</v>
      </c>
      <c r="J159" s="149">
        <f t="shared" ref="J159:L159" si="7">SUM(J156:J158)</f>
        <v>3.3400000000000003</v>
      </c>
      <c r="K159" s="149">
        <f t="shared" si="7"/>
        <v>24.990000000000002</v>
      </c>
      <c r="L159" s="149">
        <f t="shared" si="7"/>
        <v>133.80000000000001</v>
      </c>
      <c r="M159" s="149"/>
      <c r="N159" s="139">
        <f>SUM(N156:N158)</f>
        <v>6.3063599999999997</v>
      </c>
    </row>
    <row r="160" spans="1:14" x14ac:dyDescent="0.2">
      <c r="A160" s="151" t="s">
        <v>29</v>
      </c>
      <c r="B160" s="530" t="s">
        <v>30</v>
      </c>
      <c r="C160" s="321"/>
      <c r="D160" s="321"/>
      <c r="E160" s="151" t="s">
        <v>31</v>
      </c>
      <c r="F160" s="151">
        <v>80</v>
      </c>
      <c r="G160" s="151">
        <v>80</v>
      </c>
      <c r="H160" s="152"/>
      <c r="I160" s="151">
        <v>6.96</v>
      </c>
      <c r="J160" s="151">
        <v>1.2</v>
      </c>
      <c r="K160" s="151">
        <v>32.96</v>
      </c>
      <c r="L160" s="151">
        <v>181</v>
      </c>
      <c r="M160" s="153">
        <v>54.2</v>
      </c>
      <c r="N160" s="138">
        <f t="shared" si="5"/>
        <v>4.3360000000000003</v>
      </c>
    </row>
    <row r="161" spans="1:14" ht="22.5" x14ac:dyDescent="0.2">
      <c r="A161" s="151"/>
      <c r="B161" s="530"/>
      <c r="C161" s="399" t="s">
        <v>384</v>
      </c>
      <c r="D161" s="399" t="s">
        <v>385</v>
      </c>
      <c r="E161" s="151" t="s">
        <v>32</v>
      </c>
      <c r="F161" s="151">
        <v>10</v>
      </c>
      <c r="G161" s="151"/>
      <c r="H161" s="152"/>
      <c r="I161" s="151">
        <v>2.68</v>
      </c>
      <c r="J161" s="151">
        <v>2.57</v>
      </c>
      <c r="K161" s="151" t="s">
        <v>21</v>
      </c>
      <c r="L161" s="151">
        <v>33.79</v>
      </c>
      <c r="M161" s="153">
        <v>429.3</v>
      </c>
      <c r="N161" s="138">
        <f t="shared" si="5"/>
        <v>4.2930000000000001</v>
      </c>
    </row>
    <row r="162" spans="1:14" x14ac:dyDescent="0.2">
      <c r="A162" s="151"/>
      <c r="B162" s="150"/>
      <c r="C162" s="321"/>
      <c r="D162" s="321"/>
      <c r="E162" s="151" t="s">
        <v>33</v>
      </c>
      <c r="F162" s="151">
        <v>10</v>
      </c>
      <c r="G162" s="151"/>
      <c r="H162" s="152"/>
      <c r="I162" s="151">
        <v>0.08</v>
      </c>
      <c r="J162" s="151">
        <v>7.25</v>
      </c>
      <c r="K162" s="151">
        <v>0.26</v>
      </c>
      <c r="L162" s="151">
        <v>66.099999999999994</v>
      </c>
      <c r="M162" s="153">
        <v>420.4</v>
      </c>
      <c r="N162" s="138">
        <f t="shared" si="5"/>
        <v>4.2039999999999997</v>
      </c>
    </row>
    <row r="163" spans="1:14" ht="33.75" x14ac:dyDescent="0.2">
      <c r="A163" s="151" t="s">
        <v>34</v>
      </c>
      <c r="B163" s="150"/>
      <c r="C163" s="321"/>
      <c r="D163" s="321"/>
      <c r="E163" s="151"/>
      <c r="F163" s="151"/>
      <c r="G163" s="151"/>
      <c r="H163" s="152" t="s">
        <v>35</v>
      </c>
      <c r="I163" s="149">
        <f>SUM(I160:I162)</f>
        <v>9.7200000000000006</v>
      </c>
      <c r="J163" s="149">
        <f t="shared" ref="J163:L163" si="8">SUM(J160:J162)</f>
        <v>11.02</v>
      </c>
      <c r="K163" s="149">
        <f t="shared" si="8"/>
        <v>33.22</v>
      </c>
      <c r="L163" s="149">
        <f t="shared" si="8"/>
        <v>280.89</v>
      </c>
      <c r="M163" s="149"/>
      <c r="N163" s="139">
        <f>SUM(N160:N162)</f>
        <v>12.833000000000002</v>
      </c>
    </row>
    <row r="164" spans="1:14" x14ac:dyDescent="0.2">
      <c r="A164" s="151"/>
      <c r="B164" s="150" t="s">
        <v>144</v>
      </c>
      <c r="C164" s="321">
        <v>120</v>
      </c>
      <c r="D164" s="321">
        <v>120</v>
      </c>
      <c r="E164" s="151" t="s">
        <v>168</v>
      </c>
      <c r="F164" s="151">
        <v>120</v>
      </c>
      <c r="G164" s="151">
        <v>120</v>
      </c>
      <c r="H164" s="152">
        <v>120</v>
      </c>
      <c r="I164" s="149">
        <v>1.8</v>
      </c>
      <c r="J164" s="149">
        <v>0.08</v>
      </c>
      <c r="K164" s="149">
        <v>17.2</v>
      </c>
      <c r="L164" s="149">
        <v>74.8</v>
      </c>
      <c r="M164" s="153">
        <v>73.58</v>
      </c>
      <c r="N164" s="139">
        <f t="shared" si="5"/>
        <v>8.829600000000001</v>
      </c>
    </row>
    <row r="165" spans="1:14" x14ac:dyDescent="0.2">
      <c r="A165" s="151" t="s">
        <v>38</v>
      </c>
      <c r="B165" s="458" t="s">
        <v>430</v>
      </c>
      <c r="C165" s="321">
        <v>200</v>
      </c>
      <c r="D165" s="321">
        <v>200</v>
      </c>
      <c r="E165" s="151" t="s">
        <v>430</v>
      </c>
      <c r="F165" s="151">
        <v>200</v>
      </c>
      <c r="G165" s="151">
        <v>200</v>
      </c>
      <c r="H165" s="152">
        <v>200</v>
      </c>
      <c r="I165" s="149"/>
      <c r="J165" s="149"/>
      <c r="K165" s="149">
        <v>19</v>
      </c>
      <c r="L165" s="149">
        <v>75</v>
      </c>
      <c r="M165" s="153">
        <v>107.9</v>
      </c>
      <c r="N165" s="139">
        <f t="shared" si="5"/>
        <v>21.58</v>
      </c>
    </row>
    <row r="166" spans="1:14" x14ac:dyDescent="0.2">
      <c r="A166" s="528" t="s">
        <v>39</v>
      </c>
      <c r="B166" s="529"/>
      <c r="C166" s="318"/>
      <c r="D166" s="318"/>
      <c r="E166" s="151"/>
      <c r="F166" s="151"/>
      <c r="G166" s="151"/>
      <c r="H166" s="152"/>
      <c r="I166" s="149">
        <f>I155+I159+I163+I164+I165</f>
        <v>21.51</v>
      </c>
      <c r="J166" s="149">
        <f t="shared" ref="J166:L166" si="9">J155+J159+J163+J164+J165</f>
        <v>23.028999999999996</v>
      </c>
      <c r="K166" s="149">
        <f t="shared" si="9"/>
        <v>123.45</v>
      </c>
      <c r="L166" s="149">
        <f t="shared" si="9"/>
        <v>801.1099999999999</v>
      </c>
      <c r="M166" s="149"/>
      <c r="N166" s="139">
        <f>N155+N159+N163+N164+N165</f>
        <v>57.103332999999999</v>
      </c>
    </row>
    <row r="167" spans="1:14" x14ac:dyDescent="0.2">
      <c r="A167" s="151" t="s">
        <v>40</v>
      </c>
      <c r="B167" s="150"/>
      <c r="C167" s="321"/>
      <c r="D167" s="321"/>
      <c r="E167" s="151"/>
      <c r="F167" s="151"/>
      <c r="G167" s="151"/>
      <c r="H167" s="152"/>
      <c r="I167" s="151"/>
      <c r="J167" s="151"/>
      <c r="K167" s="151"/>
      <c r="L167" s="151"/>
      <c r="M167" s="153"/>
      <c r="N167" s="138"/>
    </row>
    <row r="168" spans="1:14" x14ac:dyDescent="0.2">
      <c r="A168" s="151" t="s">
        <v>189</v>
      </c>
      <c r="B168" s="530" t="s">
        <v>190</v>
      </c>
      <c r="C168" s="321"/>
      <c r="D168" s="321"/>
      <c r="E168" s="151" t="s">
        <v>50</v>
      </c>
      <c r="F168" s="151">
        <v>46</v>
      </c>
      <c r="G168" s="151">
        <v>33.200000000000003</v>
      </c>
      <c r="H168" s="152"/>
      <c r="I168" s="151">
        <v>0.92</v>
      </c>
      <c r="J168" s="151">
        <v>0.1</v>
      </c>
      <c r="K168" s="151">
        <v>6.4</v>
      </c>
      <c r="L168" s="151">
        <v>26.5</v>
      </c>
      <c r="M168" s="153">
        <v>22</v>
      </c>
      <c r="N168" s="138">
        <f t="shared" si="5"/>
        <v>1.012</v>
      </c>
    </row>
    <row r="169" spans="1:14" x14ac:dyDescent="0.2">
      <c r="A169" s="151"/>
      <c r="B169" s="530"/>
      <c r="C169" s="321"/>
      <c r="D169" s="321"/>
      <c r="E169" s="151" t="s">
        <v>147</v>
      </c>
      <c r="F169" s="151">
        <v>31</v>
      </c>
      <c r="G169" s="151">
        <v>24.8</v>
      </c>
      <c r="H169" s="152"/>
      <c r="I169" s="151">
        <v>0.46</v>
      </c>
      <c r="J169" s="151">
        <v>0.02</v>
      </c>
      <c r="K169" s="151">
        <v>2.57</v>
      </c>
      <c r="L169" s="151">
        <v>10.42</v>
      </c>
      <c r="M169" s="153">
        <v>18.61</v>
      </c>
      <c r="N169" s="138">
        <f t="shared" si="5"/>
        <v>0.57690999999999992</v>
      </c>
    </row>
    <row r="170" spans="1:14" x14ac:dyDescent="0.2">
      <c r="A170" s="76"/>
      <c r="B170" s="72"/>
      <c r="C170" s="324"/>
      <c r="D170" s="324"/>
      <c r="E170" s="76" t="s">
        <v>43</v>
      </c>
      <c r="F170" s="76">
        <v>19</v>
      </c>
      <c r="G170" s="76">
        <v>15.2</v>
      </c>
      <c r="H170" s="74"/>
      <c r="I170" s="76">
        <v>0.25</v>
      </c>
      <c r="J170" s="76">
        <v>0.01</v>
      </c>
      <c r="K170" s="76">
        <v>1.38</v>
      </c>
      <c r="L170" s="76">
        <v>5.18</v>
      </c>
      <c r="M170" s="73">
        <v>21.2</v>
      </c>
      <c r="N170" s="138">
        <f t="shared" si="5"/>
        <v>0.40279999999999999</v>
      </c>
    </row>
    <row r="171" spans="1:14" x14ac:dyDescent="0.2">
      <c r="A171" s="76"/>
      <c r="B171" s="72"/>
      <c r="C171" s="324"/>
      <c r="D171" s="324"/>
      <c r="E171" s="76" t="s">
        <v>53</v>
      </c>
      <c r="F171" s="76">
        <v>30</v>
      </c>
      <c r="G171" s="76">
        <v>30</v>
      </c>
      <c r="H171" s="74"/>
      <c r="I171" s="76">
        <v>0.24</v>
      </c>
      <c r="J171" s="76">
        <v>0.03</v>
      </c>
      <c r="K171" s="76">
        <v>0.48</v>
      </c>
      <c r="L171" s="76">
        <v>3.9</v>
      </c>
      <c r="M171" s="73">
        <v>43.69</v>
      </c>
      <c r="N171" s="138">
        <f t="shared" si="5"/>
        <v>1.3106999999999998</v>
      </c>
    </row>
    <row r="172" spans="1:14" x14ac:dyDescent="0.2">
      <c r="A172" s="76"/>
      <c r="B172" s="72"/>
      <c r="C172" s="324">
        <v>80</v>
      </c>
      <c r="D172" s="324">
        <v>120</v>
      </c>
      <c r="E172" s="76" t="s">
        <v>191</v>
      </c>
      <c r="F172" s="76">
        <v>15</v>
      </c>
      <c r="G172" s="76">
        <v>0.75</v>
      </c>
      <c r="H172" s="74"/>
      <c r="I172" s="76">
        <v>0.18</v>
      </c>
      <c r="J172" s="76">
        <v>7.0000000000000007E-2</v>
      </c>
      <c r="K172" s="76">
        <v>28.07</v>
      </c>
      <c r="L172" s="76">
        <v>10.95</v>
      </c>
      <c r="M172" s="73">
        <v>82.02</v>
      </c>
      <c r="N172" s="138">
        <f t="shared" si="5"/>
        <v>1.2302999999999999</v>
      </c>
    </row>
    <row r="173" spans="1:14" x14ac:dyDescent="0.2">
      <c r="A173" s="76"/>
      <c r="B173" s="72"/>
      <c r="C173" s="324"/>
      <c r="D173" s="324"/>
      <c r="E173" s="76" t="s">
        <v>192</v>
      </c>
      <c r="F173" s="76">
        <v>0</v>
      </c>
      <c r="G173" s="76">
        <v>0</v>
      </c>
      <c r="H173" s="74"/>
      <c r="I173" s="76">
        <v>0.37</v>
      </c>
      <c r="J173" s="76">
        <v>3.2000000000000001E-2</v>
      </c>
      <c r="K173" s="76">
        <v>0.76</v>
      </c>
      <c r="L173" s="76">
        <v>3.92</v>
      </c>
      <c r="M173" s="73"/>
      <c r="N173" s="138"/>
    </row>
    <row r="174" spans="1:14" x14ac:dyDescent="0.2">
      <c r="A174" s="76"/>
      <c r="B174" s="72"/>
      <c r="C174" s="324"/>
      <c r="D174" s="324"/>
      <c r="E174" s="76" t="s">
        <v>193</v>
      </c>
      <c r="F174" s="76">
        <v>6</v>
      </c>
      <c r="G174" s="76">
        <v>4.4000000000000004</v>
      </c>
      <c r="H174" s="74"/>
      <c r="I174" s="76">
        <v>0.15</v>
      </c>
      <c r="J174" s="76">
        <v>0.02</v>
      </c>
      <c r="K174" s="76">
        <v>0.35</v>
      </c>
      <c r="L174" s="76">
        <v>1.44</v>
      </c>
      <c r="M174" s="73">
        <v>23.6</v>
      </c>
      <c r="N174" s="138">
        <f t="shared" si="5"/>
        <v>0.14160000000000003</v>
      </c>
    </row>
    <row r="175" spans="1:14" x14ac:dyDescent="0.2">
      <c r="A175" s="76"/>
      <c r="B175" s="72"/>
      <c r="C175" s="324"/>
      <c r="D175" s="324"/>
      <c r="E175" s="76" t="s">
        <v>51</v>
      </c>
      <c r="F175" s="76">
        <v>5</v>
      </c>
      <c r="G175" s="76">
        <v>5</v>
      </c>
      <c r="H175" s="74"/>
      <c r="I175" s="76" t="s">
        <v>21</v>
      </c>
      <c r="J175" s="76">
        <v>4.99</v>
      </c>
      <c r="K175" s="76"/>
      <c r="L175" s="76">
        <v>44.95</v>
      </c>
      <c r="M175" s="73">
        <v>74.78</v>
      </c>
      <c r="N175" s="138">
        <f t="shared" si="5"/>
        <v>0.37389999999999995</v>
      </c>
    </row>
    <row r="176" spans="1:14" x14ac:dyDescent="0.2">
      <c r="A176" s="76"/>
      <c r="B176" s="72"/>
      <c r="C176" s="324"/>
      <c r="D176" s="324"/>
      <c r="E176" s="76" t="s">
        <v>22</v>
      </c>
      <c r="F176" s="76">
        <v>0.25</v>
      </c>
      <c r="G176" s="76">
        <v>0.25</v>
      </c>
      <c r="H176" s="74"/>
      <c r="I176" s="76"/>
      <c r="J176" s="76"/>
      <c r="K176" s="76"/>
      <c r="L176" s="76"/>
      <c r="M176" s="73">
        <v>8.9</v>
      </c>
      <c r="N176" s="138">
        <f t="shared" si="5"/>
        <v>2.225E-3</v>
      </c>
    </row>
    <row r="177" spans="1:14" x14ac:dyDescent="0.2">
      <c r="A177" s="76"/>
      <c r="B177" s="72"/>
      <c r="C177" s="324"/>
      <c r="D177" s="324"/>
      <c r="E177" s="76"/>
      <c r="F177" s="76"/>
      <c r="G177" s="76"/>
      <c r="H177" s="74">
        <v>100</v>
      </c>
      <c r="I177" s="78">
        <f>SUM(I168:I176)</f>
        <v>2.5700000000000003</v>
      </c>
      <c r="J177" s="78">
        <f t="shared" ref="J177:L177" si="10">SUM(J168:J176)</f>
        <v>5.2720000000000002</v>
      </c>
      <c r="K177" s="78">
        <f t="shared" si="10"/>
        <v>40.010000000000005</v>
      </c>
      <c r="L177" s="78">
        <f t="shared" si="10"/>
        <v>107.26</v>
      </c>
      <c r="M177" s="78"/>
      <c r="N177" s="139">
        <f>SUM(N168:N176)</f>
        <v>5.0504350000000002</v>
      </c>
    </row>
    <row r="178" spans="1:14" ht="22.5" x14ac:dyDescent="0.2">
      <c r="A178" s="76" t="s">
        <v>194</v>
      </c>
      <c r="B178" s="474" t="s">
        <v>195</v>
      </c>
      <c r="C178" s="324"/>
      <c r="D178" s="324"/>
      <c r="E178" s="76" t="s">
        <v>64</v>
      </c>
      <c r="F178" s="76">
        <v>18.7</v>
      </c>
      <c r="G178" s="76">
        <v>18.7</v>
      </c>
      <c r="H178" s="74" t="s">
        <v>57</v>
      </c>
      <c r="I178" s="76">
        <v>2</v>
      </c>
      <c r="J178" s="76">
        <v>0.20499999999999999</v>
      </c>
      <c r="K178" s="76">
        <v>12.87</v>
      </c>
      <c r="L178" s="76">
        <v>62.46</v>
      </c>
      <c r="M178" s="73">
        <v>22.3</v>
      </c>
      <c r="N178" s="138">
        <f t="shared" si="5"/>
        <v>0.41700999999999999</v>
      </c>
    </row>
    <row r="179" spans="1:14" ht="22.5" x14ac:dyDescent="0.2">
      <c r="A179" s="76"/>
      <c r="B179" s="474"/>
      <c r="C179" s="352" t="s">
        <v>386</v>
      </c>
      <c r="D179" s="352" t="s">
        <v>386</v>
      </c>
      <c r="E179" s="76" t="s">
        <v>91</v>
      </c>
      <c r="F179" s="76">
        <v>5</v>
      </c>
      <c r="G179" s="76">
        <v>5</v>
      </c>
      <c r="H179" s="74"/>
      <c r="I179" s="76">
        <v>0.63</v>
      </c>
      <c r="J179" s="76">
        <v>0.56999999999999995</v>
      </c>
      <c r="K179" s="76">
        <v>0.03</v>
      </c>
      <c r="L179" s="76">
        <v>0.73</v>
      </c>
      <c r="M179" s="73">
        <v>130</v>
      </c>
      <c r="N179" s="138">
        <f t="shared" si="5"/>
        <v>0.65</v>
      </c>
    </row>
    <row r="180" spans="1:14" x14ac:dyDescent="0.2">
      <c r="A180" s="76"/>
      <c r="B180" s="72"/>
      <c r="C180" s="324"/>
      <c r="D180" s="324"/>
      <c r="E180" s="76" t="s">
        <v>22</v>
      </c>
      <c r="F180" s="76">
        <v>0.5</v>
      </c>
      <c r="G180" s="76">
        <v>0.5</v>
      </c>
      <c r="H180" s="74"/>
      <c r="I180" s="76" t="s">
        <v>21</v>
      </c>
      <c r="J180" s="76" t="s">
        <v>21</v>
      </c>
      <c r="K180" s="76" t="s">
        <v>21</v>
      </c>
      <c r="L180" s="76" t="s">
        <v>21</v>
      </c>
      <c r="M180" s="73">
        <v>8.9</v>
      </c>
      <c r="N180" s="138">
        <f t="shared" si="5"/>
        <v>4.45E-3</v>
      </c>
    </row>
    <row r="181" spans="1:14" x14ac:dyDescent="0.2">
      <c r="A181" s="76"/>
      <c r="B181" s="72"/>
      <c r="C181" s="324"/>
      <c r="D181" s="324"/>
      <c r="E181" s="76" t="s">
        <v>196</v>
      </c>
      <c r="F181" s="76">
        <v>20</v>
      </c>
      <c r="G181" s="76">
        <v>20</v>
      </c>
      <c r="H181" s="74"/>
      <c r="I181" s="76">
        <v>0.13</v>
      </c>
      <c r="J181" s="76" t="s">
        <v>21</v>
      </c>
      <c r="K181" s="76">
        <v>0.91</v>
      </c>
      <c r="L181" s="76">
        <v>4.0999999999999996</v>
      </c>
      <c r="M181" s="73">
        <v>175</v>
      </c>
      <c r="N181" s="138">
        <f t="shared" si="5"/>
        <v>3.5</v>
      </c>
    </row>
    <row r="182" spans="1:14" x14ac:dyDescent="0.2">
      <c r="A182" s="76"/>
      <c r="B182" s="72"/>
      <c r="C182" s="324"/>
      <c r="D182" s="324"/>
      <c r="E182" s="76" t="s">
        <v>52</v>
      </c>
      <c r="F182" s="76">
        <v>12</v>
      </c>
      <c r="G182" s="76">
        <v>10</v>
      </c>
      <c r="H182" s="74"/>
      <c r="I182" s="76">
        <v>0.17</v>
      </c>
      <c r="J182" s="76">
        <v>0.01</v>
      </c>
      <c r="K182" s="76">
        <v>0.97</v>
      </c>
      <c r="L182" s="76">
        <v>4.13</v>
      </c>
      <c r="M182" s="73">
        <v>23.6</v>
      </c>
      <c r="N182" s="138">
        <f t="shared" si="5"/>
        <v>0.28320000000000006</v>
      </c>
    </row>
    <row r="183" spans="1:14" x14ac:dyDescent="0.2">
      <c r="A183" s="76"/>
      <c r="B183" s="72"/>
      <c r="C183" s="324"/>
      <c r="D183" s="324"/>
      <c r="E183" s="76" t="s">
        <v>43</v>
      </c>
      <c r="F183" s="76">
        <v>12.5</v>
      </c>
      <c r="G183" s="76">
        <v>10</v>
      </c>
      <c r="H183" s="74"/>
      <c r="I183" s="76" t="s">
        <v>21</v>
      </c>
      <c r="J183" s="76">
        <v>4</v>
      </c>
      <c r="K183" s="76" t="s">
        <v>21</v>
      </c>
      <c r="L183" s="76">
        <v>35.96</v>
      </c>
      <c r="M183" s="73">
        <v>21.2</v>
      </c>
      <c r="N183" s="138">
        <f t="shared" si="5"/>
        <v>0.26500000000000001</v>
      </c>
    </row>
    <row r="184" spans="1:14" x14ac:dyDescent="0.2">
      <c r="A184" s="76"/>
      <c r="B184" s="72"/>
      <c r="C184" s="324"/>
      <c r="D184" s="324"/>
      <c r="E184" s="76" t="s">
        <v>51</v>
      </c>
      <c r="F184" s="76">
        <v>5</v>
      </c>
      <c r="G184" s="76">
        <v>5</v>
      </c>
      <c r="H184" s="74"/>
      <c r="I184" s="76">
        <v>1.95</v>
      </c>
      <c r="J184" s="76">
        <v>4.9000000000000004</v>
      </c>
      <c r="K184" s="76">
        <v>2.91</v>
      </c>
      <c r="L184" s="76">
        <v>8.82</v>
      </c>
      <c r="M184" s="73">
        <v>74.78</v>
      </c>
      <c r="N184" s="138">
        <f t="shared" si="5"/>
        <v>0.37389999999999995</v>
      </c>
    </row>
    <row r="185" spans="1:14" x14ac:dyDescent="0.2">
      <c r="A185" s="76"/>
      <c r="B185" s="72"/>
      <c r="C185" s="324"/>
      <c r="D185" s="324"/>
      <c r="E185" s="76" t="s">
        <v>173</v>
      </c>
      <c r="F185" s="76">
        <v>238</v>
      </c>
      <c r="G185" s="76">
        <v>237.5</v>
      </c>
      <c r="H185" s="74"/>
      <c r="I185" s="76">
        <v>10.4</v>
      </c>
      <c r="J185" s="76">
        <v>6.48</v>
      </c>
      <c r="K185" s="76" t="s">
        <v>21</v>
      </c>
      <c r="L185" s="76">
        <v>88.29</v>
      </c>
      <c r="M185" s="73">
        <v>6</v>
      </c>
      <c r="N185" s="138">
        <f t="shared" si="5"/>
        <v>1.4279999999999999</v>
      </c>
    </row>
    <row r="186" spans="1:14" x14ac:dyDescent="0.2">
      <c r="A186" s="76"/>
      <c r="B186" s="72"/>
      <c r="C186" s="324"/>
      <c r="D186" s="324"/>
      <c r="E186" s="76" t="s">
        <v>55</v>
      </c>
      <c r="F186" s="76">
        <v>54</v>
      </c>
      <c r="G186" s="76" t="s">
        <v>113</v>
      </c>
      <c r="H186" s="74"/>
      <c r="I186" s="76">
        <v>10</v>
      </c>
      <c r="J186" s="76">
        <v>6.48</v>
      </c>
      <c r="K186" s="76" t="s">
        <v>21</v>
      </c>
      <c r="L186" s="76">
        <v>88.29</v>
      </c>
      <c r="M186" s="73">
        <v>279.3</v>
      </c>
      <c r="N186" s="138">
        <f t="shared" si="5"/>
        <v>15.0822</v>
      </c>
    </row>
    <row r="187" spans="1:14" x14ac:dyDescent="0.2">
      <c r="A187" s="76"/>
      <c r="B187" s="72"/>
      <c r="C187" s="324"/>
      <c r="D187" s="324"/>
      <c r="E187" s="76"/>
      <c r="F187" s="76"/>
      <c r="G187" s="76"/>
      <c r="H187" s="74"/>
      <c r="I187" s="78">
        <f>SUM(I178:I186)</f>
        <v>25.28</v>
      </c>
      <c r="J187" s="78">
        <f t="shared" ref="J187:L187" si="11">SUM(J178:J186)</f>
        <v>22.645</v>
      </c>
      <c r="K187" s="78">
        <f t="shared" si="11"/>
        <v>17.689999999999998</v>
      </c>
      <c r="L187" s="78">
        <f t="shared" si="11"/>
        <v>292.78000000000003</v>
      </c>
      <c r="M187" s="78"/>
      <c r="N187" s="139">
        <f>SUM(N178:N186)</f>
        <v>22.00376</v>
      </c>
    </row>
    <row r="188" spans="1:14" x14ac:dyDescent="0.2">
      <c r="A188" s="93" t="s">
        <v>203</v>
      </c>
      <c r="B188" s="480" t="s">
        <v>234</v>
      </c>
      <c r="C188" s="315"/>
      <c r="D188" s="315"/>
      <c r="E188" s="93" t="s">
        <v>60</v>
      </c>
      <c r="F188" s="93">
        <v>38.47</v>
      </c>
      <c r="G188" s="93">
        <v>29.47</v>
      </c>
      <c r="H188" s="93"/>
      <c r="I188" s="93">
        <v>6.32</v>
      </c>
      <c r="J188" s="93">
        <v>8.5399999999999991</v>
      </c>
      <c r="K188" s="93"/>
      <c r="L188" s="93">
        <v>90.6</v>
      </c>
      <c r="M188" s="73">
        <v>279.3</v>
      </c>
      <c r="N188" s="138">
        <f t="shared" si="5"/>
        <v>10.744671</v>
      </c>
    </row>
    <row r="189" spans="1:14" x14ac:dyDescent="0.2">
      <c r="A189" s="93"/>
      <c r="B189" s="481"/>
      <c r="C189" s="316">
        <v>41</v>
      </c>
      <c r="D189" s="316">
        <v>41</v>
      </c>
      <c r="E189" s="93" t="s">
        <v>52</v>
      </c>
      <c r="F189" s="93">
        <v>0.6</v>
      </c>
      <c r="G189" s="93">
        <v>0.6</v>
      </c>
      <c r="H189" s="93"/>
      <c r="I189" s="93" t="s">
        <v>21</v>
      </c>
      <c r="J189" s="93" t="s">
        <v>21</v>
      </c>
      <c r="K189" s="93" t="s">
        <v>21</v>
      </c>
      <c r="L189" s="93">
        <v>0.21</v>
      </c>
      <c r="M189" s="73">
        <v>23.6</v>
      </c>
      <c r="N189" s="138">
        <f t="shared" si="5"/>
        <v>1.4160000000000001E-2</v>
      </c>
    </row>
    <row r="190" spans="1:14" x14ac:dyDescent="0.2">
      <c r="A190" s="93"/>
      <c r="B190" s="172"/>
      <c r="C190" s="305"/>
      <c r="D190" s="305"/>
      <c r="E190" s="93" t="s">
        <v>93</v>
      </c>
      <c r="F190" s="93">
        <v>2</v>
      </c>
      <c r="G190" s="93">
        <v>2</v>
      </c>
      <c r="H190" s="93"/>
      <c r="I190" s="93">
        <v>0.22</v>
      </c>
      <c r="J190" s="93">
        <v>0.02</v>
      </c>
      <c r="K190" s="93">
        <v>1.44</v>
      </c>
      <c r="L190" s="93">
        <v>6.62</v>
      </c>
      <c r="M190" s="73">
        <v>54.2</v>
      </c>
      <c r="N190" s="138">
        <f t="shared" si="5"/>
        <v>0.10840000000000001</v>
      </c>
    </row>
    <row r="191" spans="1:14" x14ac:dyDescent="0.2">
      <c r="A191" s="93"/>
      <c r="B191" s="172"/>
      <c r="C191" s="305"/>
      <c r="D191" s="305"/>
      <c r="E191" s="93" t="s">
        <v>235</v>
      </c>
      <c r="F191" s="93">
        <v>7</v>
      </c>
      <c r="G191" s="93">
        <v>7</v>
      </c>
      <c r="H191" s="93"/>
      <c r="I191" s="93">
        <v>0.56999999999999995</v>
      </c>
      <c r="J191" s="93">
        <v>0.06</v>
      </c>
      <c r="K191" s="93">
        <v>0.47</v>
      </c>
      <c r="L191" s="93">
        <v>15.82</v>
      </c>
      <c r="M191" s="73">
        <v>53.4</v>
      </c>
      <c r="N191" s="138">
        <f t="shared" si="5"/>
        <v>0.37380000000000002</v>
      </c>
    </row>
    <row r="192" spans="1:14" x14ac:dyDescent="0.2">
      <c r="A192" s="93"/>
      <c r="B192" s="172"/>
      <c r="C192" s="305"/>
      <c r="D192" s="305"/>
      <c r="E192" s="93" t="s">
        <v>22</v>
      </c>
      <c r="F192" s="93">
        <v>0.6</v>
      </c>
      <c r="G192" s="93">
        <v>0.6</v>
      </c>
      <c r="H192" s="93"/>
      <c r="I192" s="93" t="s">
        <v>21</v>
      </c>
      <c r="J192" s="93" t="s">
        <v>21</v>
      </c>
      <c r="K192" s="93" t="s">
        <v>21</v>
      </c>
      <c r="L192" s="93" t="s">
        <v>21</v>
      </c>
      <c r="M192" s="73">
        <v>8.9</v>
      </c>
      <c r="N192" s="138">
        <f t="shared" si="5"/>
        <v>5.3400000000000001E-3</v>
      </c>
    </row>
    <row r="193" spans="1:14" x14ac:dyDescent="0.2">
      <c r="A193" s="93"/>
      <c r="B193" s="172"/>
      <c r="C193" s="305"/>
      <c r="D193" s="305"/>
      <c r="E193" s="93" t="s">
        <v>95</v>
      </c>
      <c r="F193" s="93"/>
      <c r="G193" s="93">
        <v>50</v>
      </c>
      <c r="H193" s="93"/>
      <c r="I193" s="93" t="s">
        <v>21</v>
      </c>
      <c r="J193" s="93"/>
      <c r="K193" s="93" t="s">
        <v>21</v>
      </c>
      <c r="L193" s="93" t="s">
        <v>21</v>
      </c>
      <c r="M193" s="73"/>
      <c r="N193" s="138"/>
    </row>
    <row r="194" spans="1:14" ht="11.25" customHeight="1" x14ac:dyDescent="0.2">
      <c r="A194" s="93"/>
      <c r="B194" s="172"/>
      <c r="C194" s="305"/>
      <c r="D194" s="305"/>
      <c r="E194" s="93" t="s">
        <v>51</v>
      </c>
      <c r="F194" s="93">
        <v>2</v>
      </c>
      <c r="G194" s="93">
        <v>2</v>
      </c>
      <c r="H194" s="93"/>
      <c r="I194" s="93" t="s">
        <v>21</v>
      </c>
      <c r="J194" s="93">
        <v>1.99</v>
      </c>
      <c r="K194" s="93" t="s">
        <v>21</v>
      </c>
      <c r="L194" s="93">
        <v>17.98</v>
      </c>
      <c r="M194" s="73">
        <v>74.78</v>
      </c>
      <c r="N194" s="138">
        <f t="shared" si="5"/>
        <v>0.14956</v>
      </c>
    </row>
    <row r="195" spans="1:14" x14ac:dyDescent="0.2">
      <c r="A195" s="93"/>
      <c r="B195" s="172"/>
      <c r="C195" s="305"/>
      <c r="D195" s="305"/>
      <c r="E195" s="93"/>
      <c r="F195" s="93"/>
      <c r="G195" s="93"/>
      <c r="H195" s="93">
        <v>41</v>
      </c>
      <c r="I195" s="173">
        <v>7.11</v>
      </c>
      <c r="J195" s="173">
        <v>10.61</v>
      </c>
      <c r="K195" s="173">
        <v>1.91</v>
      </c>
      <c r="L195" s="173">
        <v>131.22999999999999</v>
      </c>
      <c r="M195" s="95"/>
      <c r="N195" s="139">
        <f>SUM(N188:N194)</f>
        <v>11.395930999999999</v>
      </c>
    </row>
    <row r="196" spans="1:14" x14ac:dyDescent="0.2">
      <c r="A196" s="76" t="s">
        <v>202</v>
      </c>
      <c r="B196" s="72" t="s">
        <v>118</v>
      </c>
      <c r="C196" s="324">
        <v>40</v>
      </c>
      <c r="D196" s="324">
        <v>60</v>
      </c>
      <c r="E196" s="76" t="s">
        <v>54</v>
      </c>
      <c r="F196" s="76">
        <v>50</v>
      </c>
      <c r="G196" s="76"/>
      <c r="H196" s="74"/>
      <c r="I196" s="76"/>
      <c r="J196" s="76">
        <v>0.99</v>
      </c>
      <c r="K196" s="76"/>
      <c r="L196" s="76">
        <v>8.99</v>
      </c>
      <c r="M196" s="73">
        <v>6</v>
      </c>
      <c r="N196" s="138">
        <f t="shared" si="5"/>
        <v>0.3</v>
      </c>
    </row>
    <row r="197" spans="1:14" x14ac:dyDescent="0.2">
      <c r="A197" s="76"/>
      <c r="B197" s="72"/>
      <c r="C197" s="324"/>
      <c r="D197" s="324"/>
      <c r="E197" s="76" t="s">
        <v>51</v>
      </c>
      <c r="F197" s="76">
        <v>1</v>
      </c>
      <c r="G197" s="76"/>
      <c r="H197" s="74"/>
      <c r="I197" s="76">
        <v>0.26</v>
      </c>
      <c r="J197" s="76">
        <v>0.02</v>
      </c>
      <c r="K197" s="76">
        <v>1.71</v>
      </c>
      <c r="L197" s="76">
        <v>8.35</v>
      </c>
      <c r="M197" s="73">
        <v>74.78</v>
      </c>
      <c r="N197" s="138">
        <f t="shared" si="5"/>
        <v>7.4779999999999999E-2</v>
      </c>
    </row>
    <row r="198" spans="1:14" x14ac:dyDescent="0.2">
      <c r="A198" s="76"/>
      <c r="B198" s="72"/>
      <c r="C198" s="324"/>
      <c r="D198" s="324"/>
      <c r="E198" s="76" t="s">
        <v>64</v>
      </c>
      <c r="F198" s="76">
        <v>2.5</v>
      </c>
      <c r="G198" s="76"/>
      <c r="H198" s="74"/>
      <c r="I198" s="76">
        <v>0.18</v>
      </c>
      <c r="J198" s="76" t="s">
        <v>21</v>
      </c>
      <c r="K198" s="76">
        <v>0.62</v>
      </c>
      <c r="L198" s="76">
        <v>3.4</v>
      </c>
      <c r="M198" s="73">
        <v>22.3</v>
      </c>
      <c r="N198" s="138">
        <f t="shared" si="5"/>
        <v>5.5750000000000001E-2</v>
      </c>
    </row>
    <row r="199" spans="1:14" x14ac:dyDescent="0.2">
      <c r="A199" s="76"/>
      <c r="B199" s="72"/>
      <c r="C199" s="324"/>
      <c r="D199" s="324"/>
      <c r="E199" s="76" t="s">
        <v>62</v>
      </c>
      <c r="F199" s="76">
        <v>5</v>
      </c>
      <c r="G199" s="76"/>
      <c r="H199" s="74"/>
      <c r="I199" s="76">
        <v>0.05</v>
      </c>
      <c r="J199" s="76">
        <v>0</v>
      </c>
      <c r="K199" s="76">
        <v>0.28000000000000003</v>
      </c>
      <c r="L199" s="76">
        <v>1.32</v>
      </c>
      <c r="M199" s="73">
        <v>94.2</v>
      </c>
      <c r="N199" s="138">
        <f t="shared" si="5"/>
        <v>0.47099999999999997</v>
      </c>
    </row>
    <row r="200" spans="1:14" x14ac:dyDescent="0.2">
      <c r="A200" s="76"/>
      <c r="B200" s="72"/>
      <c r="C200" s="324"/>
      <c r="D200" s="324"/>
      <c r="E200" s="76" t="s">
        <v>43</v>
      </c>
      <c r="F200" s="76">
        <v>5</v>
      </c>
      <c r="G200" s="76">
        <v>4</v>
      </c>
      <c r="H200" s="74"/>
      <c r="I200" s="76">
        <v>0.01</v>
      </c>
      <c r="J200" s="76" t="s">
        <v>21</v>
      </c>
      <c r="K200" s="76">
        <v>0.09</v>
      </c>
      <c r="L200" s="76">
        <v>0.41</v>
      </c>
      <c r="M200" s="73">
        <v>21.2</v>
      </c>
      <c r="N200" s="138">
        <f t="shared" si="5"/>
        <v>0.106</v>
      </c>
    </row>
    <row r="201" spans="1:14" x14ac:dyDescent="0.2">
      <c r="A201" s="76"/>
      <c r="B201" s="72"/>
      <c r="C201" s="324"/>
      <c r="D201" s="324"/>
      <c r="E201" s="76" t="s">
        <v>52</v>
      </c>
      <c r="F201" s="76">
        <v>1.2</v>
      </c>
      <c r="G201" s="76">
        <v>1</v>
      </c>
      <c r="H201" s="74"/>
      <c r="I201" s="76" t="s">
        <v>21</v>
      </c>
      <c r="J201" s="76" t="s">
        <v>21</v>
      </c>
      <c r="K201" s="76">
        <v>0.79</v>
      </c>
      <c r="L201" s="76">
        <v>3.03</v>
      </c>
      <c r="M201" s="73">
        <v>23.6</v>
      </c>
      <c r="N201" s="138">
        <f t="shared" si="5"/>
        <v>2.8320000000000001E-2</v>
      </c>
    </row>
    <row r="202" spans="1:14" x14ac:dyDescent="0.2">
      <c r="A202" s="76"/>
      <c r="B202" s="72"/>
      <c r="C202" s="324"/>
      <c r="D202" s="324"/>
      <c r="E202" s="76" t="s">
        <v>20</v>
      </c>
      <c r="F202" s="76">
        <v>0.7</v>
      </c>
      <c r="G202" s="76"/>
      <c r="H202" s="74"/>
      <c r="I202" s="76">
        <v>0.91</v>
      </c>
      <c r="J202" s="76">
        <v>2.04</v>
      </c>
      <c r="K202" s="76">
        <v>4.0999999999999996</v>
      </c>
      <c r="L202" s="76">
        <v>27.35</v>
      </c>
      <c r="M202" s="73">
        <v>34.799999999999997</v>
      </c>
      <c r="N202" s="138">
        <f t="shared" si="5"/>
        <v>2.4359999999999996E-2</v>
      </c>
    </row>
    <row r="203" spans="1:14" x14ac:dyDescent="0.2">
      <c r="A203" s="76"/>
      <c r="B203" s="72"/>
      <c r="C203" s="324"/>
      <c r="D203" s="324"/>
      <c r="E203" s="76"/>
      <c r="F203" s="76"/>
      <c r="G203" s="76"/>
      <c r="H203" s="74">
        <v>50</v>
      </c>
      <c r="I203" s="78">
        <f>SUM(I196:I202)</f>
        <v>1.4100000000000001</v>
      </c>
      <c r="J203" s="78">
        <f t="shared" ref="J203:L203" si="12">SUM(J196:J202)</f>
        <v>3.05</v>
      </c>
      <c r="K203" s="78">
        <f t="shared" si="12"/>
        <v>7.59</v>
      </c>
      <c r="L203" s="78">
        <f t="shared" si="12"/>
        <v>52.85</v>
      </c>
      <c r="M203" s="78"/>
      <c r="N203" s="139">
        <f>SUM(N196:N202)</f>
        <v>1.0602099999999999</v>
      </c>
    </row>
    <row r="204" spans="1:14" x14ac:dyDescent="0.2">
      <c r="A204" s="489" t="s">
        <v>203</v>
      </c>
      <c r="B204" s="490" t="s">
        <v>204</v>
      </c>
      <c r="C204" s="330"/>
      <c r="D204" s="330"/>
      <c r="E204" s="112" t="s">
        <v>205</v>
      </c>
      <c r="F204" s="112">
        <v>35.700000000000003</v>
      </c>
      <c r="G204" s="112">
        <v>35.700000000000003</v>
      </c>
      <c r="H204" s="112"/>
      <c r="I204" s="112">
        <v>2.8</v>
      </c>
      <c r="J204" s="112">
        <v>0.4</v>
      </c>
      <c r="K204" s="112">
        <v>28.5</v>
      </c>
      <c r="L204" s="112">
        <v>132</v>
      </c>
      <c r="M204" s="113">
        <v>45.5</v>
      </c>
      <c r="N204" s="138">
        <f t="shared" si="5"/>
        <v>1.6243500000000002</v>
      </c>
    </row>
    <row r="205" spans="1:14" x14ac:dyDescent="0.2">
      <c r="A205" s="489"/>
      <c r="B205" s="491"/>
      <c r="C205" s="331"/>
      <c r="D205" s="331"/>
      <c r="E205" s="112" t="s">
        <v>206</v>
      </c>
      <c r="F205" s="112">
        <v>5</v>
      </c>
      <c r="G205" s="112">
        <v>5</v>
      </c>
      <c r="H205" s="112"/>
      <c r="I205" s="112"/>
      <c r="J205" s="112">
        <v>14.9</v>
      </c>
      <c r="K205" s="112"/>
      <c r="L205" s="112">
        <v>134.80000000000001</v>
      </c>
      <c r="M205" s="113">
        <v>420.4</v>
      </c>
      <c r="N205" s="138">
        <f t="shared" si="5"/>
        <v>2.1019999999999999</v>
      </c>
    </row>
    <row r="206" spans="1:14" x14ac:dyDescent="0.2">
      <c r="A206" s="489"/>
      <c r="B206" s="114"/>
      <c r="C206" s="331">
        <v>180</v>
      </c>
      <c r="D206" s="331">
        <v>220</v>
      </c>
      <c r="E206" s="112" t="s">
        <v>207</v>
      </c>
      <c r="F206" s="112">
        <v>2</v>
      </c>
      <c r="G206" s="112">
        <v>2</v>
      </c>
      <c r="H206" s="112"/>
      <c r="I206" s="112"/>
      <c r="J206" s="112"/>
      <c r="K206" s="112"/>
      <c r="L206" s="112"/>
      <c r="M206" s="113">
        <v>8.9</v>
      </c>
      <c r="N206" s="138">
        <f t="shared" si="5"/>
        <v>1.78E-2</v>
      </c>
    </row>
    <row r="207" spans="1:14" x14ac:dyDescent="0.2">
      <c r="A207" s="489"/>
      <c r="B207" s="115"/>
      <c r="C207" s="115"/>
      <c r="D207" s="115"/>
      <c r="E207" s="112" t="s">
        <v>208</v>
      </c>
      <c r="F207" s="112"/>
      <c r="G207" s="112"/>
      <c r="H207" s="112">
        <v>200</v>
      </c>
      <c r="I207" s="116">
        <f>SUM(I204:I206)</f>
        <v>2.8</v>
      </c>
      <c r="J207" s="116">
        <f t="shared" ref="J207:L207" si="13">SUM(J204:J206)</f>
        <v>15.3</v>
      </c>
      <c r="K207" s="116">
        <f t="shared" si="13"/>
        <v>28.5</v>
      </c>
      <c r="L207" s="116">
        <f t="shared" si="13"/>
        <v>266.8</v>
      </c>
      <c r="M207" s="116"/>
      <c r="N207" s="139">
        <f>SUM(N204:N206)</f>
        <v>3.7441499999999999</v>
      </c>
    </row>
    <row r="208" spans="1:14" x14ac:dyDescent="0.2">
      <c r="A208" s="76" t="s">
        <v>180</v>
      </c>
      <c r="B208" s="484" t="s">
        <v>181</v>
      </c>
      <c r="C208" s="304"/>
      <c r="D208" s="304"/>
      <c r="E208" s="76" t="s">
        <v>45</v>
      </c>
      <c r="F208" s="76">
        <v>25</v>
      </c>
      <c r="G208" s="76">
        <v>22</v>
      </c>
      <c r="H208" s="74"/>
      <c r="I208" s="76">
        <v>0.1</v>
      </c>
      <c r="J208" s="76">
        <v>0.09</v>
      </c>
      <c r="K208" s="76">
        <v>2.2000000000000002</v>
      </c>
      <c r="L208" s="76">
        <v>9.9</v>
      </c>
      <c r="M208" s="73">
        <v>72.8</v>
      </c>
      <c r="N208" s="138">
        <f t="shared" si="5"/>
        <v>1.82</v>
      </c>
    </row>
    <row r="209" spans="1:15" x14ac:dyDescent="0.2">
      <c r="A209" s="76"/>
      <c r="B209" s="485"/>
      <c r="C209" s="313">
        <v>200</v>
      </c>
      <c r="D209" s="313">
        <v>200</v>
      </c>
      <c r="E209" s="76" t="s">
        <v>20</v>
      </c>
      <c r="F209" s="76">
        <v>20</v>
      </c>
      <c r="G209" s="76">
        <v>20</v>
      </c>
      <c r="H209" s="74"/>
      <c r="I209" s="76"/>
      <c r="J209" s="76"/>
      <c r="K209" s="76">
        <v>19.96</v>
      </c>
      <c r="L209" s="76">
        <v>75.8</v>
      </c>
      <c r="M209" s="73">
        <v>34.799999999999997</v>
      </c>
      <c r="N209" s="138">
        <f t="shared" si="5"/>
        <v>0.69599999999999995</v>
      </c>
    </row>
    <row r="210" spans="1:15" x14ac:dyDescent="0.2">
      <c r="A210" s="76"/>
      <c r="B210" s="72"/>
      <c r="C210" s="324"/>
      <c r="D210" s="324"/>
      <c r="E210" s="76"/>
      <c r="F210" s="76"/>
      <c r="G210" s="76"/>
      <c r="H210" s="74">
        <v>200</v>
      </c>
      <c r="I210" s="78">
        <f>SUM(I208:I209)</f>
        <v>0.1</v>
      </c>
      <c r="J210" s="78">
        <f t="shared" ref="J210:L210" si="14">SUM(J208:J209)</f>
        <v>0.09</v>
      </c>
      <c r="K210" s="78">
        <f t="shared" si="14"/>
        <v>22.16</v>
      </c>
      <c r="L210" s="78">
        <f t="shared" si="14"/>
        <v>85.7</v>
      </c>
      <c r="M210" s="78"/>
      <c r="N210" s="139">
        <f>SUM(N208:N209)</f>
        <v>2.516</v>
      </c>
    </row>
    <row r="211" spans="1:15" x14ac:dyDescent="0.2">
      <c r="A211" s="76"/>
      <c r="B211" s="72" t="s">
        <v>71</v>
      </c>
      <c r="C211" s="352" t="s">
        <v>373</v>
      </c>
      <c r="D211" s="352" t="s">
        <v>374</v>
      </c>
      <c r="E211" s="84" t="s">
        <v>72</v>
      </c>
      <c r="F211" s="84">
        <v>40</v>
      </c>
      <c r="G211" s="84">
        <v>40</v>
      </c>
      <c r="H211" s="85">
        <v>40</v>
      </c>
      <c r="I211" s="76">
        <v>3.48</v>
      </c>
      <c r="J211" s="76">
        <v>0.6</v>
      </c>
      <c r="K211" s="76">
        <v>16</v>
      </c>
      <c r="L211" s="76">
        <v>83.6</v>
      </c>
      <c r="M211" s="73">
        <v>54.2</v>
      </c>
      <c r="N211" s="139">
        <f t="shared" ref="N211:N272" si="15">F211*M211/1000</f>
        <v>2.1680000000000001</v>
      </c>
    </row>
    <row r="212" spans="1:15" x14ac:dyDescent="0.2">
      <c r="A212" s="76"/>
      <c r="B212" s="72"/>
      <c r="C212" s="324"/>
      <c r="D212" s="324"/>
      <c r="E212" s="76" t="s">
        <v>73</v>
      </c>
      <c r="F212" s="76">
        <v>80</v>
      </c>
      <c r="G212" s="76">
        <v>80</v>
      </c>
      <c r="H212" s="74">
        <v>80</v>
      </c>
      <c r="I212" s="76">
        <v>5.28</v>
      </c>
      <c r="J212" s="76">
        <v>0.96</v>
      </c>
      <c r="K212" s="76">
        <v>28.24</v>
      </c>
      <c r="L212" s="76">
        <v>144.80000000000001</v>
      </c>
      <c r="M212" s="73">
        <v>53.4</v>
      </c>
      <c r="N212" s="139">
        <f t="shared" si="15"/>
        <v>4.2720000000000002</v>
      </c>
    </row>
    <row r="213" spans="1:15" x14ac:dyDescent="0.2">
      <c r="A213" s="76"/>
      <c r="B213" s="72"/>
      <c r="C213" s="324"/>
      <c r="D213" s="324"/>
      <c r="E213" s="76"/>
      <c r="F213" s="76"/>
      <c r="G213" s="76"/>
      <c r="H213" s="74"/>
      <c r="I213" s="78">
        <f>SUM(I211:I212)</f>
        <v>8.76</v>
      </c>
      <c r="J213" s="78">
        <f t="shared" ref="J213:L213" si="16">SUM(J211:J212)</f>
        <v>1.56</v>
      </c>
      <c r="K213" s="78">
        <f t="shared" si="16"/>
        <v>44.239999999999995</v>
      </c>
      <c r="L213" s="78">
        <f t="shared" si="16"/>
        <v>228.4</v>
      </c>
      <c r="M213" s="78"/>
      <c r="N213" s="138"/>
    </row>
    <row r="214" spans="1:15" ht="22.5" x14ac:dyDescent="0.2">
      <c r="A214" s="540" t="s">
        <v>275</v>
      </c>
      <c r="B214" s="227" t="s">
        <v>330</v>
      </c>
      <c r="C214" s="227">
        <v>110</v>
      </c>
      <c r="D214" s="227">
        <v>110</v>
      </c>
      <c r="E214" s="228" t="s">
        <v>64</v>
      </c>
      <c r="F214" s="229">
        <v>30</v>
      </c>
      <c r="G214" s="229"/>
      <c r="H214" s="229"/>
      <c r="I214" s="226">
        <v>2</v>
      </c>
      <c r="J214" s="226">
        <v>0.20499999999999999</v>
      </c>
      <c r="K214" s="226">
        <v>12.87</v>
      </c>
      <c r="L214" s="226">
        <v>62.46</v>
      </c>
      <c r="M214" s="201">
        <v>22.3</v>
      </c>
      <c r="N214" s="236">
        <f t="shared" si="15"/>
        <v>0.66900000000000004</v>
      </c>
    </row>
    <row r="215" spans="1:15" x14ac:dyDescent="0.2">
      <c r="A215" s="541"/>
      <c r="B215" s="230"/>
      <c r="C215" s="230"/>
      <c r="D215" s="230"/>
      <c r="E215" s="228" t="s">
        <v>20</v>
      </c>
      <c r="F215" s="229">
        <v>1.5</v>
      </c>
      <c r="G215" s="229"/>
      <c r="H215" s="229"/>
      <c r="I215" s="181"/>
      <c r="J215" s="181"/>
      <c r="K215" s="181">
        <v>19.96</v>
      </c>
      <c r="L215" s="181">
        <v>75.8</v>
      </c>
      <c r="M215" s="201">
        <v>8.9</v>
      </c>
      <c r="N215" s="236">
        <f t="shared" si="15"/>
        <v>1.3350000000000001E-2</v>
      </c>
    </row>
    <row r="216" spans="1:15" x14ac:dyDescent="0.2">
      <c r="A216" s="231"/>
      <c r="B216" s="230"/>
      <c r="C216" s="230"/>
      <c r="D216" s="230"/>
      <c r="E216" s="228" t="s">
        <v>23</v>
      </c>
      <c r="F216" s="229">
        <v>5</v>
      </c>
      <c r="G216" s="229"/>
      <c r="H216" s="229"/>
      <c r="I216" s="177"/>
      <c r="J216" s="177">
        <v>14.9</v>
      </c>
      <c r="K216" s="177"/>
      <c r="L216" s="177">
        <v>134.80000000000001</v>
      </c>
      <c r="M216" s="201">
        <v>420.4</v>
      </c>
      <c r="N216" s="236">
        <f t="shared" si="15"/>
        <v>2.1019999999999999</v>
      </c>
    </row>
    <row r="217" spans="1:15" x14ac:dyDescent="0.2">
      <c r="A217" s="231"/>
      <c r="B217" s="232"/>
      <c r="C217" s="232"/>
      <c r="D217" s="232"/>
      <c r="E217" s="228" t="s">
        <v>91</v>
      </c>
      <c r="F217" s="229">
        <v>7.5</v>
      </c>
      <c r="G217" s="229">
        <v>3</v>
      </c>
      <c r="H217" s="229"/>
      <c r="I217" s="181">
        <v>0.63</v>
      </c>
      <c r="J217" s="181">
        <v>0.56999999999999995</v>
      </c>
      <c r="K217" s="181">
        <v>0.03</v>
      </c>
      <c r="L217" s="181">
        <v>0.73</v>
      </c>
      <c r="M217" s="201">
        <v>130</v>
      </c>
      <c r="N217" s="236">
        <f t="shared" si="15"/>
        <v>0.97499999999999998</v>
      </c>
      <c r="O217" s="69"/>
    </row>
    <row r="218" spans="1:15" x14ac:dyDescent="0.2">
      <c r="A218" s="232"/>
      <c r="B218" s="232"/>
      <c r="C218" s="232"/>
      <c r="D218" s="232"/>
      <c r="E218" s="228" t="s">
        <v>127</v>
      </c>
      <c r="F218" s="229">
        <v>1</v>
      </c>
      <c r="G218" s="229"/>
      <c r="H218" s="229"/>
      <c r="I218" s="229" t="s">
        <v>21</v>
      </c>
      <c r="J218" s="229" t="s">
        <v>21</v>
      </c>
      <c r="K218" s="229" t="s">
        <v>21</v>
      </c>
      <c r="L218" s="229" t="s">
        <v>21</v>
      </c>
      <c r="M218" s="201">
        <v>256</v>
      </c>
      <c r="N218" s="236">
        <f t="shared" si="15"/>
        <v>0.25600000000000001</v>
      </c>
    </row>
    <row r="219" spans="1:15" x14ac:dyDescent="0.2">
      <c r="A219" s="232"/>
      <c r="B219" s="232"/>
      <c r="C219" s="232"/>
      <c r="D219" s="232"/>
      <c r="E219" s="228" t="s">
        <v>22</v>
      </c>
      <c r="F219" s="229">
        <v>0.25</v>
      </c>
      <c r="G219" s="229"/>
      <c r="H219" s="229"/>
      <c r="I219" s="229" t="s">
        <v>21</v>
      </c>
      <c r="J219" s="229" t="s">
        <v>21</v>
      </c>
      <c r="K219" s="229" t="s">
        <v>21</v>
      </c>
      <c r="L219" s="229">
        <v>62.93</v>
      </c>
      <c r="M219" s="201">
        <v>8.9</v>
      </c>
      <c r="N219" s="236">
        <f t="shared" si="15"/>
        <v>2.225E-3</v>
      </c>
    </row>
    <row r="220" spans="1:15" x14ac:dyDescent="0.2">
      <c r="A220" s="232"/>
      <c r="B220" s="232"/>
      <c r="C220" s="232"/>
      <c r="D220" s="232"/>
      <c r="E220" s="228" t="s">
        <v>211</v>
      </c>
      <c r="F220" s="229">
        <v>55</v>
      </c>
      <c r="G220" s="229"/>
      <c r="H220" s="229"/>
      <c r="I220" s="229">
        <v>1.01</v>
      </c>
      <c r="J220" s="229"/>
      <c r="K220" s="229"/>
      <c r="L220" s="229" t="s">
        <v>21</v>
      </c>
      <c r="M220" s="201"/>
      <c r="N220" s="236"/>
    </row>
    <row r="221" spans="1:15" x14ac:dyDescent="0.2">
      <c r="A221" s="232"/>
      <c r="B221" s="232"/>
      <c r="C221" s="232"/>
      <c r="D221" s="232"/>
      <c r="E221" s="228" t="s">
        <v>131</v>
      </c>
      <c r="F221" s="229">
        <v>75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 t="s">
        <v>21</v>
      </c>
      <c r="M221" s="201"/>
      <c r="N221" s="236"/>
    </row>
    <row r="222" spans="1:15" x14ac:dyDescent="0.2">
      <c r="A222" s="232"/>
      <c r="B222" s="232"/>
      <c r="C222" s="232"/>
      <c r="D222" s="232"/>
      <c r="E222" s="228" t="s">
        <v>79</v>
      </c>
      <c r="F222" s="229">
        <v>1</v>
      </c>
      <c r="G222" s="229">
        <v>1</v>
      </c>
      <c r="H222" s="229"/>
      <c r="I222" s="181">
        <v>0.63</v>
      </c>
      <c r="J222" s="181">
        <v>0.56999999999999995</v>
      </c>
      <c r="K222" s="181">
        <v>0.03</v>
      </c>
      <c r="L222" s="181">
        <v>0.73</v>
      </c>
      <c r="M222" s="201">
        <v>130</v>
      </c>
      <c r="N222" s="236">
        <f t="shared" si="15"/>
        <v>0.13</v>
      </c>
    </row>
    <row r="223" spans="1:15" x14ac:dyDescent="0.2">
      <c r="A223" s="232"/>
      <c r="B223" s="232"/>
      <c r="C223" s="232"/>
      <c r="D223" s="232"/>
      <c r="E223" s="228" t="s">
        <v>331</v>
      </c>
      <c r="F223" s="229">
        <v>0.7</v>
      </c>
      <c r="G223" s="229"/>
      <c r="H223" s="229"/>
      <c r="I223" s="177"/>
      <c r="J223" s="177">
        <v>14.9</v>
      </c>
      <c r="K223" s="177"/>
      <c r="L223" s="177">
        <v>134.80000000000001</v>
      </c>
      <c r="M223" s="201">
        <v>74.78</v>
      </c>
      <c r="N223" s="236">
        <f t="shared" si="15"/>
        <v>5.2345999999999997E-2</v>
      </c>
    </row>
    <row r="224" spans="1:15" x14ac:dyDescent="0.2">
      <c r="A224" s="232"/>
      <c r="B224" s="232"/>
      <c r="C224" s="232"/>
      <c r="D224" s="232"/>
      <c r="E224" s="228" t="s">
        <v>50</v>
      </c>
      <c r="F224" s="229">
        <v>108</v>
      </c>
      <c r="G224" s="229"/>
      <c r="H224" s="229"/>
      <c r="I224" s="229">
        <v>1.28</v>
      </c>
      <c r="J224" s="229">
        <v>0.26</v>
      </c>
      <c r="K224" s="229">
        <v>10.43</v>
      </c>
      <c r="L224" s="229">
        <v>375.43</v>
      </c>
      <c r="M224" s="201">
        <v>22</v>
      </c>
      <c r="N224" s="236">
        <f t="shared" si="15"/>
        <v>2.3759999999999999</v>
      </c>
    </row>
    <row r="225" spans="1:14" x14ac:dyDescent="0.2">
      <c r="A225" s="232"/>
      <c r="B225" s="232"/>
      <c r="C225" s="232"/>
      <c r="D225" s="232"/>
      <c r="E225" s="228" t="s">
        <v>91</v>
      </c>
      <c r="F225" s="229">
        <v>10.5</v>
      </c>
      <c r="G225" s="229" t="s">
        <v>332</v>
      </c>
      <c r="H225" s="229"/>
      <c r="I225" s="229">
        <v>1.59</v>
      </c>
      <c r="J225" s="229">
        <v>1.28</v>
      </c>
      <c r="K225" s="229">
        <v>7.5999999999999998E-2</v>
      </c>
      <c r="L225" s="233">
        <v>17.07</v>
      </c>
      <c r="M225" s="201">
        <v>130</v>
      </c>
      <c r="N225" s="236">
        <f t="shared" si="15"/>
        <v>1.365</v>
      </c>
    </row>
    <row r="226" spans="1:14" x14ac:dyDescent="0.2">
      <c r="A226" s="232"/>
      <c r="B226" s="232"/>
      <c r="C226" s="232"/>
      <c r="D226" s="232"/>
      <c r="E226" s="228" t="s">
        <v>23</v>
      </c>
      <c r="F226" s="229">
        <v>7.5</v>
      </c>
      <c r="G226" s="229"/>
      <c r="H226" s="229"/>
      <c r="I226" s="229">
        <v>0.06</v>
      </c>
      <c r="J226" s="229">
        <v>5.43</v>
      </c>
      <c r="K226" s="229">
        <v>0.06</v>
      </c>
      <c r="L226" s="233">
        <v>49.8</v>
      </c>
      <c r="M226" s="201">
        <v>420.4</v>
      </c>
      <c r="N226" s="236">
        <f t="shared" si="15"/>
        <v>3.153</v>
      </c>
    </row>
    <row r="227" spans="1:14" x14ac:dyDescent="0.2">
      <c r="A227" s="232"/>
      <c r="B227" s="232"/>
      <c r="C227" s="232"/>
      <c r="D227" s="232"/>
      <c r="E227" s="228" t="s">
        <v>34</v>
      </c>
      <c r="F227" s="234"/>
      <c r="G227" s="234"/>
      <c r="H227" s="234">
        <v>110</v>
      </c>
      <c r="I227" s="235">
        <f t="shared" ref="I227:L227" si="17">SUM(I214:I226)</f>
        <v>7.1999999999999993</v>
      </c>
      <c r="J227" s="235">
        <f t="shared" si="17"/>
        <v>38.115000000000002</v>
      </c>
      <c r="K227" s="235">
        <f t="shared" si="17"/>
        <v>43.456000000000003</v>
      </c>
      <c r="L227" s="235">
        <f t="shared" si="17"/>
        <v>914.55000000000007</v>
      </c>
      <c r="M227" s="235"/>
      <c r="N227" s="237">
        <f>SUM(N222:N226)</f>
        <v>7.0763459999999991</v>
      </c>
    </row>
    <row r="228" spans="1:14" x14ac:dyDescent="0.2">
      <c r="A228" s="181"/>
      <c r="B228" s="465" t="s">
        <v>447</v>
      </c>
      <c r="C228" s="324">
        <v>100</v>
      </c>
      <c r="D228" s="324">
        <v>100</v>
      </c>
      <c r="E228" s="471" t="s">
        <v>447</v>
      </c>
      <c r="F228" s="181">
        <v>100</v>
      </c>
      <c r="G228" s="181">
        <v>100</v>
      </c>
      <c r="H228" s="179"/>
      <c r="I228" s="78">
        <v>0.2</v>
      </c>
      <c r="J228" s="78">
        <v>5.4</v>
      </c>
      <c r="K228" s="78">
        <v>32</v>
      </c>
      <c r="L228" s="78">
        <v>144</v>
      </c>
      <c r="M228" s="73">
        <v>65.75</v>
      </c>
      <c r="N228" s="237">
        <f t="shared" si="15"/>
        <v>6.5750000000000002</v>
      </c>
    </row>
    <row r="229" spans="1:14" x14ac:dyDescent="0.2">
      <c r="A229" s="486" t="s">
        <v>132</v>
      </c>
      <c r="B229" s="475"/>
      <c r="C229" s="306"/>
      <c r="D229" s="306"/>
      <c r="E229" s="78"/>
      <c r="F229" s="78"/>
      <c r="G229" s="78"/>
      <c r="H229" s="71"/>
      <c r="I229" s="89">
        <f>I177+I187+I195+I203+I207+I210+I213+I227+I228</f>
        <v>55.430000000000007</v>
      </c>
      <c r="J229" s="89">
        <f t="shared" ref="J229:L229" si="18">J177+J187+J195+J203+J207+J210+J213+J227+J228</f>
        <v>102.042</v>
      </c>
      <c r="K229" s="89">
        <f t="shared" si="18"/>
        <v>237.55599999999998</v>
      </c>
      <c r="L229" s="89">
        <f t="shared" si="18"/>
        <v>2223.5700000000002</v>
      </c>
      <c r="M229" s="78"/>
      <c r="N229" s="237">
        <f>N228+N227+N212+N211+N210+N207+N203+N195+N187+N177</f>
        <v>65.861831999999993</v>
      </c>
    </row>
    <row r="230" spans="1:14" x14ac:dyDescent="0.2">
      <c r="A230" s="486" t="s">
        <v>84</v>
      </c>
      <c r="B230" s="475"/>
      <c r="C230" s="306"/>
      <c r="D230" s="306"/>
      <c r="E230" s="78"/>
      <c r="F230" s="78"/>
      <c r="G230" s="78"/>
      <c r="H230" s="94"/>
      <c r="I230" s="94">
        <f>I166+I229</f>
        <v>76.940000000000012</v>
      </c>
      <c r="J230" s="94">
        <f>J166+J229</f>
        <v>125.071</v>
      </c>
      <c r="K230" s="94">
        <f>K166+K229</f>
        <v>361.00599999999997</v>
      </c>
      <c r="L230" s="94">
        <f>L166+L229</f>
        <v>3024.6800000000003</v>
      </c>
      <c r="M230" s="94"/>
      <c r="N230" s="237">
        <f>N229+N166</f>
        <v>122.96516499999998</v>
      </c>
    </row>
    <row r="231" spans="1:14" ht="21" x14ac:dyDescent="0.2">
      <c r="A231" s="175" t="s">
        <v>85</v>
      </c>
      <c r="B231" s="175" t="s">
        <v>2</v>
      </c>
      <c r="C231" s="332"/>
      <c r="D231" s="332"/>
      <c r="E231" s="175" t="s">
        <v>3</v>
      </c>
      <c r="F231" s="175" t="s">
        <v>4</v>
      </c>
      <c r="G231" s="175" t="s">
        <v>5</v>
      </c>
      <c r="H231" s="175" t="s">
        <v>6</v>
      </c>
      <c r="I231" s="175" t="s">
        <v>7</v>
      </c>
      <c r="J231" s="175" t="s">
        <v>8</v>
      </c>
      <c r="K231" s="175" t="s">
        <v>9</v>
      </c>
      <c r="L231" s="175" t="s">
        <v>10</v>
      </c>
      <c r="M231" s="73" t="s">
        <v>11</v>
      </c>
      <c r="N231" s="138"/>
    </row>
    <row r="232" spans="1:14" x14ac:dyDescent="0.2">
      <c r="A232" s="514" t="s">
        <v>333</v>
      </c>
      <c r="B232" s="515"/>
      <c r="C232" s="338"/>
      <c r="D232" s="338"/>
      <c r="E232" s="181"/>
      <c r="F232" s="181"/>
      <c r="G232" s="181"/>
      <c r="H232" s="179"/>
      <c r="I232" s="181"/>
      <c r="J232" s="181"/>
      <c r="K232" s="181"/>
      <c r="L232" s="181"/>
      <c r="M232" s="88"/>
      <c r="N232" s="138"/>
    </row>
    <row r="233" spans="1:14" x14ac:dyDescent="0.2">
      <c r="A233" s="516" t="s">
        <v>14</v>
      </c>
      <c r="B233" s="517"/>
      <c r="C233" s="319"/>
      <c r="D233" s="319"/>
      <c r="E233" s="181"/>
      <c r="F233" s="181"/>
      <c r="G233" s="181"/>
      <c r="H233" s="179"/>
      <c r="I233" s="181"/>
      <c r="J233" s="181"/>
      <c r="K233" s="181"/>
      <c r="L233" s="181"/>
      <c r="M233" s="88"/>
      <c r="N233" s="138"/>
    </row>
    <row r="234" spans="1:14" x14ac:dyDescent="0.2">
      <c r="A234" s="169"/>
      <c r="B234" s="518" t="s">
        <v>86</v>
      </c>
      <c r="C234" s="339"/>
      <c r="D234" s="339"/>
      <c r="E234" s="181" t="s">
        <v>87</v>
      </c>
      <c r="F234" s="181">
        <v>48</v>
      </c>
      <c r="G234" s="181">
        <v>47.52</v>
      </c>
      <c r="H234" s="179"/>
      <c r="I234" s="181">
        <v>3.36</v>
      </c>
      <c r="J234" s="181">
        <v>0.56999999999999995</v>
      </c>
      <c r="K234" s="181">
        <v>30.36</v>
      </c>
      <c r="L234" s="181">
        <v>156.80000000000001</v>
      </c>
      <c r="M234" s="88">
        <v>45.5</v>
      </c>
      <c r="N234" s="138">
        <f t="shared" si="15"/>
        <v>2.1840000000000002</v>
      </c>
    </row>
    <row r="235" spans="1:14" ht="13.5" customHeight="1" x14ac:dyDescent="0.2">
      <c r="A235" s="181" t="s">
        <v>88</v>
      </c>
      <c r="B235" s="519"/>
      <c r="C235" s="340"/>
      <c r="D235" s="340"/>
      <c r="E235" s="181" t="s">
        <v>89</v>
      </c>
      <c r="F235" s="181">
        <v>40.5</v>
      </c>
      <c r="G235" s="181">
        <v>40</v>
      </c>
      <c r="H235" s="179"/>
      <c r="I235" s="181">
        <v>6.76</v>
      </c>
      <c r="J235" s="181">
        <v>3.75</v>
      </c>
      <c r="K235" s="181">
        <v>0.81</v>
      </c>
      <c r="L235" s="181">
        <v>64.400000000000006</v>
      </c>
      <c r="M235" s="88">
        <v>268.39999999999998</v>
      </c>
      <c r="N235" s="138">
        <f t="shared" si="15"/>
        <v>10.870199999999999</v>
      </c>
    </row>
    <row r="236" spans="1:14" ht="22.5" x14ac:dyDescent="0.2">
      <c r="A236" s="181" t="s">
        <v>90</v>
      </c>
      <c r="B236" s="519"/>
      <c r="C236" s="388" t="s">
        <v>387</v>
      </c>
      <c r="D236" s="388" t="s">
        <v>388</v>
      </c>
      <c r="E236" s="181" t="s">
        <v>91</v>
      </c>
      <c r="F236" s="181">
        <v>10</v>
      </c>
      <c r="G236" s="181">
        <v>10</v>
      </c>
      <c r="H236" s="179"/>
      <c r="I236" s="181">
        <v>1.27</v>
      </c>
      <c r="J236" s="181">
        <v>1.1499999999999999</v>
      </c>
      <c r="K236" s="181">
        <v>7.0000000000000007E-2</v>
      </c>
      <c r="L236" s="181">
        <v>15.7</v>
      </c>
      <c r="M236" s="88">
        <v>130</v>
      </c>
      <c r="N236" s="138">
        <f t="shared" si="15"/>
        <v>1.3</v>
      </c>
    </row>
    <row r="237" spans="1:14" x14ac:dyDescent="0.2">
      <c r="A237" s="181"/>
      <c r="B237" s="92"/>
      <c r="C237" s="92"/>
      <c r="D237" s="92"/>
      <c r="E237" s="181" t="s">
        <v>20</v>
      </c>
      <c r="F237" s="181">
        <v>15</v>
      </c>
      <c r="G237" s="181">
        <v>15</v>
      </c>
      <c r="H237" s="179"/>
      <c r="I237" s="181" t="s">
        <v>21</v>
      </c>
      <c r="J237" s="181" t="s">
        <v>21</v>
      </c>
      <c r="K237" s="181">
        <v>14.97</v>
      </c>
      <c r="L237" s="181">
        <v>56.85</v>
      </c>
      <c r="M237" s="88">
        <v>34.799999999999997</v>
      </c>
      <c r="N237" s="138">
        <f t="shared" si="15"/>
        <v>0.52200000000000002</v>
      </c>
    </row>
    <row r="238" spans="1:14" x14ac:dyDescent="0.2">
      <c r="A238" s="181"/>
      <c r="B238" s="179"/>
      <c r="C238" s="311"/>
      <c r="D238" s="311"/>
      <c r="E238" s="181" t="s">
        <v>92</v>
      </c>
      <c r="F238" s="181">
        <v>20.5</v>
      </c>
      <c r="G238" s="181">
        <v>20</v>
      </c>
      <c r="H238" s="179"/>
      <c r="I238" s="181">
        <v>3.8</v>
      </c>
      <c r="J238" s="181" t="s">
        <v>21</v>
      </c>
      <c r="K238" s="181">
        <v>13.24</v>
      </c>
      <c r="L238" s="181">
        <v>52.4</v>
      </c>
      <c r="M238" s="88">
        <v>130</v>
      </c>
      <c r="N238" s="138">
        <f t="shared" si="15"/>
        <v>2.665</v>
      </c>
    </row>
    <row r="239" spans="1:14" x14ac:dyDescent="0.2">
      <c r="A239" s="181"/>
      <c r="B239" s="179"/>
      <c r="C239" s="311"/>
      <c r="D239" s="311"/>
      <c r="E239" s="181" t="s">
        <v>23</v>
      </c>
      <c r="F239" s="181">
        <v>5</v>
      </c>
      <c r="G239" s="181">
        <v>5</v>
      </c>
      <c r="H239" s="179"/>
      <c r="I239" s="181">
        <v>0.04</v>
      </c>
      <c r="J239" s="181">
        <v>3.63</v>
      </c>
      <c r="K239" s="181">
        <v>0.28000000000000003</v>
      </c>
      <c r="L239" s="181">
        <v>33.049999999999997</v>
      </c>
      <c r="M239" s="88">
        <v>420.4</v>
      </c>
      <c r="N239" s="138">
        <f t="shared" si="15"/>
        <v>2.1019999999999999</v>
      </c>
    </row>
    <row r="240" spans="1:14" x14ac:dyDescent="0.2">
      <c r="A240" s="181"/>
      <c r="B240" s="179"/>
      <c r="C240" s="311"/>
      <c r="D240" s="311"/>
      <c r="E240" s="181" t="s">
        <v>93</v>
      </c>
      <c r="F240" s="181">
        <v>5</v>
      </c>
      <c r="G240" s="181">
        <v>5</v>
      </c>
      <c r="H240" s="179"/>
      <c r="I240" s="181">
        <v>0.43</v>
      </c>
      <c r="J240" s="181">
        <v>0.03</v>
      </c>
      <c r="K240" s="181">
        <v>1.19</v>
      </c>
      <c r="L240" s="181">
        <v>10.45</v>
      </c>
      <c r="M240" s="88">
        <v>54.2</v>
      </c>
      <c r="N240" s="138">
        <f t="shared" si="15"/>
        <v>0.27100000000000002</v>
      </c>
    </row>
    <row r="241" spans="1:14" x14ac:dyDescent="0.2">
      <c r="A241" s="181"/>
      <c r="B241" s="179"/>
      <c r="C241" s="311"/>
      <c r="D241" s="311"/>
      <c r="E241" s="181" t="s">
        <v>94</v>
      </c>
      <c r="F241" s="181">
        <v>5</v>
      </c>
      <c r="G241" s="181">
        <v>5</v>
      </c>
      <c r="H241" s="179"/>
      <c r="I241" s="181">
        <v>0.14000000000000001</v>
      </c>
      <c r="J241" s="181">
        <v>1</v>
      </c>
      <c r="K241" s="181">
        <v>0.16</v>
      </c>
      <c r="L241" s="181">
        <v>10.3</v>
      </c>
      <c r="M241" s="88">
        <v>142.30000000000001</v>
      </c>
      <c r="N241" s="138">
        <f t="shared" si="15"/>
        <v>0.71150000000000002</v>
      </c>
    </row>
    <row r="242" spans="1:14" x14ac:dyDescent="0.2">
      <c r="A242" s="181"/>
      <c r="B242" s="179"/>
      <c r="C242" s="311"/>
      <c r="D242" s="311"/>
      <c r="E242" s="181" t="s">
        <v>95</v>
      </c>
      <c r="F242" s="181"/>
      <c r="G242" s="181">
        <v>225</v>
      </c>
      <c r="H242" s="179"/>
      <c r="I242" s="181" t="s">
        <v>21</v>
      </c>
      <c r="J242" s="181" t="s">
        <v>21</v>
      </c>
      <c r="K242" s="181" t="s">
        <v>21</v>
      </c>
      <c r="L242" s="181" t="s">
        <v>21</v>
      </c>
      <c r="M242" s="88"/>
      <c r="N242" s="138"/>
    </row>
    <row r="243" spans="1:14" x14ac:dyDescent="0.2">
      <c r="A243" s="181"/>
      <c r="B243" s="179"/>
      <c r="C243" s="311"/>
      <c r="D243" s="311"/>
      <c r="E243" s="181" t="s">
        <v>96</v>
      </c>
      <c r="F243" s="181"/>
      <c r="G243" s="181">
        <v>200</v>
      </c>
      <c r="H243" s="179"/>
      <c r="I243" s="181" t="s">
        <v>21</v>
      </c>
      <c r="J243" s="181" t="s">
        <v>21</v>
      </c>
      <c r="K243" s="181" t="s">
        <v>21</v>
      </c>
      <c r="L243" s="181" t="s">
        <v>21</v>
      </c>
      <c r="M243" s="88"/>
      <c r="N243" s="138"/>
    </row>
    <row r="244" spans="1:14" ht="11.25" customHeight="1" x14ac:dyDescent="0.2">
      <c r="A244" s="181"/>
      <c r="B244" s="179"/>
      <c r="C244" s="311"/>
      <c r="D244" s="311"/>
      <c r="E244" s="181" t="s">
        <v>23</v>
      </c>
      <c r="F244" s="181">
        <v>10</v>
      </c>
      <c r="G244" s="181">
        <v>10</v>
      </c>
      <c r="H244" s="179"/>
      <c r="I244" s="181">
        <v>0.08</v>
      </c>
      <c r="J244" s="181">
        <v>7.25</v>
      </c>
      <c r="K244" s="181">
        <v>0.26</v>
      </c>
      <c r="L244" s="181">
        <v>66.099999999999994</v>
      </c>
      <c r="M244" s="88">
        <v>420.4</v>
      </c>
      <c r="N244" s="138">
        <f t="shared" si="15"/>
        <v>4.2039999999999997</v>
      </c>
    </row>
    <row r="245" spans="1:14" ht="22.5" x14ac:dyDescent="0.2">
      <c r="A245" s="181"/>
      <c r="B245" s="179"/>
      <c r="C245" s="311"/>
      <c r="D245" s="311"/>
      <c r="E245" s="181"/>
      <c r="F245" s="181"/>
      <c r="G245" s="181"/>
      <c r="H245" s="179" t="s">
        <v>97</v>
      </c>
      <c r="I245" s="78">
        <v>15.879999999999997</v>
      </c>
      <c r="J245" s="78">
        <v>17.380000000000003</v>
      </c>
      <c r="K245" s="78">
        <v>61.339999999999996</v>
      </c>
      <c r="L245" s="78">
        <v>466.04999999999995</v>
      </c>
      <c r="M245" s="73"/>
      <c r="N245" s="139">
        <f>SUM(N234:N244)</f>
        <v>24.829700000000003</v>
      </c>
    </row>
    <row r="246" spans="1:14" ht="22.5" x14ac:dyDescent="0.2">
      <c r="A246" s="181" t="s">
        <v>98</v>
      </c>
      <c r="B246" s="472" t="s">
        <v>99</v>
      </c>
      <c r="C246" s="308"/>
      <c r="D246" s="308"/>
      <c r="E246" s="93" t="s">
        <v>100</v>
      </c>
      <c r="F246" s="93">
        <v>6</v>
      </c>
      <c r="G246" s="93"/>
      <c r="H246" s="93"/>
      <c r="I246" s="93">
        <v>0.9</v>
      </c>
      <c r="J246" s="93">
        <v>0.21</v>
      </c>
      <c r="K246" s="93"/>
      <c r="L246" s="93"/>
      <c r="M246" s="73">
        <v>221.96</v>
      </c>
      <c r="N246" s="138">
        <f t="shared" si="15"/>
        <v>1.3317600000000001</v>
      </c>
    </row>
    <row r="247" spans="1:14" x14ac:dyDescent="0.2">
      <c r="A247" s="181"/>
      <c r="B247" s="502"/>
      <c r="C247" s="309">
        <v>200</v>
      </c>
      <c r="D247" s="309">
        <v>200</v>
      </c>
      <c r="E247" s="93" t="s">
        <v>20</v>
      </c>
      <c r="F247" s="93">
        <v>18</v>
      </c>
      <c r="G247" s="93"/>
      <c r="H247" s="93"/>
      <c r="I247" s="93"/>
      <c r="J247" s="93" t="s">
        <v>21</v>
      </c>
      <c r="K247" s="93">
        <v>17.96</v>
      </c>
      <c r="L247" s="93">
        <v>68.22</v>
      </c>
      <c r="M247" s="73">
        <v>34.799999999999997</v>
      </c>
      <c r="N247" s="138">
        <f t="shared" si="15"/>
        <v>0.62639999999999996</v>
      </c>
    </row>
    <row r="248" spans="1:14" x14ac:dyDescent="0.2">
      <c r="A248" s="181"/>
      <c r="B248" s="473"/>
      <c r="C248" s="310"/>
      <c r="D248" s="310"/>
      <c r="E248" s="93" t="s">
        <v>101</v>
      </c>
      <c r="F248" s="93">
        <v>110</v>
      </c>
      <c r="G248" s="93"/>
      <c r="H248" s="93"/>
      <c r="I248" s="93">
        <v>3.08</v>
      </c>
      <c r="J248" s="93">
        <v>3.52</v>
      </c>
      <c r="K248" s="93">
        <v>2.35</v>
      </c>
      <c r="L248" s="93">
        <v>63.8</v>
      </c>
      <c r="M248" s="73">
        <v>49.11</v>
      </c>
      <c r="N248" s="138">
        <f t="shared" si="15"/>
        <v>5.4021000000000008</v>
      </c>
    </row>
    <row r="249" spans="1:14" x14ac:dyDescent="0.2">
      <c r="A249" s="181"/>
      <c r="B249" s="179"/>
      <c r="C249" s="311"/>
      <c r="D249" s="311"/>
      <c r="E249" s="93"/>
      <c r="F249" s="93"/>
      <c r="G249" s="93"/>
      <c r="H249" s="93">
        <v>200</v>
      </c>
      <c r="I249" s="173">
        <v>3.98</v>
      </c>
      <c r="J249" s="173">
        <v>3.73</v>
      </c>
      <c r="K249" s="173">
        <v>20.310000000000002</v>
      </c>
      <c r="L249" s="173">
        <v>132.01999999999998</v>
      </c>
      <c r="M249" s="95"/>
      <c r="N249" s="139">
        <f>SUM(N246:N248)</f>
        <v>7.3602600000000002</v>
      </c>
    </row>
    <row r="250" spans="1:14" x14ac:dyDescent="0.2">
      <c r="A250" s="181"/>
      <c r="B250" s="472" t="s">
        <v>30</v>
      </c>
      <c r="C250" s="308"/>
      <c r="D250" s="308"/>
      <c r="E250" s="181" t="s">
        <v>31</v>
      </c>
      <c r="F250" s="181">
        <v>80</v>
      </c>
      <c r="G250" s="181">
        <v>80</v>
      </c>
      <c r="H250" s="179"/>
      <c r="I250" s="181">
        <v>6.96</v>
      </c>
      <c r="J250" s="181">
        <v>1.2</v>
      </c>
      <c r="K250" s="181">
        <v>32.96</v>
      </c>
      <c r="L250" s="181">
        <v>181</v>
      </c>
      <c r="M250" s="88">
        <v>54.2</v>
      </c>
      <c r="N250" s="138">
        <f t="shared" si="15"/>
        <v>4.3360000000000003</v>
      </c>
    </row>
    <row r="251" spans="1:14" ht="22.5" x14ac:dyDescent="0.2">
      <c r="A251" s="181"/>
      <c r="B251" s="473"/>
      <c r="C251" s="351" t="s">
        <v>384</v>
      </c>
      <c r="D251" s="351" t="s">
        <v>385</v>
      </c>
      <c r="E251" s="181" t="s">
        <v>32</v>
      </c>
      <c r="F251" s="181">
        <v>10</v>
      </c>
      <c r="G251" s="181"/>
      <c r="H251" s="179"/>
      <c r="I251" s="181">
        <v>2.68</v>
      </c>
      <c r="J251" s="181">
        <v>2.57</v>
      </c>
      <c r="K251" s="181" t="s">
        <v>21</v>
      </c>
      <c r="L251" s="181">
        <v>33.79</v>
      </c>
      <c r="M251" s="88">
        <v>429.3</v>
      </c>
      <c r="N251" s="138">
        <f t="shared" si="15"/>
        <v>4.2930000000000001</v>
      </c>
    </row>
    <row r="252" spans="1:14" x14ac:dyDescent="0.2">
      <c r="A252" s="181"/>
      <c r="B252" s="179"/>
      <c r="C252" s="311"/>
      <c r="D252" s="311"/>
      <c r="E252" s="181" t="s">
        <v>33</v>
      </c>
      <c r="F252" s="181">
        <v>10</v>
      </c>
      <c r="G252" s="181"/>
      <c r="H252" s="179"/>
      <c r="I252" s="181">
        <v>0.08</v>
      </c>
      <c r="J252" s="181">
        <v>7.25</v>
      </c>
      <c r="K252" s="181">
        <v>0.26</v>
      </c>
      <c r="L252" s="181">
        <v>66.099999999999994</v>
      </c>
      <c r="M252" s="88">
        <v>420.4</v>
      </c>
      <c r="N252" s="138">
        <f t="shared" si="15"/>
        <v>4.2039999999999997</v>
      </c>
    </row>
    <row r="253" spans="1:14" ht="11.25" customHeight="1" x14ac:dyDescent="0.2">
      <c r="A253" s="181"/>
      <c r="B253" s="179"/>
      <c r="C253" s="311"/>
      <c r="D253" s="311"/>
      <c r="E253" s="181"/>
      <c r="F253" s="181"/>
      <c r="G253" s="181"/>
      <c r="H253" s="179" t="s">
        <v>35</v>
      </c>
      <c r="I253" s="78">
        <v>9.7200000000000006</v>
      </c>
      <c r="J253" s="78">
        <v>11.02</v>
      </c>
      <c r="K253" s="78">
        <v>33.22</v>
      </c>
      <c r="L253" s="78">
        <v>280.89</v>
      </c>
      <c r="M253" s="73"/>
      <c r="N253" s="139">
        <f>SUM(N250:N252)</f>
        <v>12.833000000000002</v>
      </c>
    </row>
    <row r="254" spans="1:14" x14ac:dyDescent="0.2">
      <c r="A254" s="181" t="s">
        <v>38</v>
      </c>
      <c r="B254" s="457" t="s">
        <v>430</v>
      </c>
      <c r="C254" s="311">
        <v>200</v>
      </c>
      <c r="D254" s="311">
        <v>200</v>
      </c>
      <c r="E254" s="461" t="s">
        <v>430</v>
      </c>
      <c r="F254" s="181">
        <v>200</v>
      </c>
      <c r="G254" s="181">
        <v>200</v>
      </c>
      <c r="H254" s="179">
        <v>200</v>
      </c>
      <c r="I254" s="78">
        <v>1</v>
      </c>
      <c r="J254" s="78">
        <v>0.1</v>
      </c>
      <c r="K254" s="78">
        <v>18.2</v>
      </c>
      <c r="L254" s="78">
        <v>98.2</v>
      </c>
      <c r="M254" s="97">
        <v>107.9</v>
      </c>
      <c r="N254" s="139">
        <f t="shared" si="15"/>
        <v>21.58</v>
      </c>
    </row>
    <row r="255" spans="1:14" x14ac:dyDescent="0.2">
      <c r="A255" s="75"/>
      <c r="B255" s="98"/>
      <c r="C255" s="98"/>
      <c r="D255" s="98"/>
      <c r="E255" s="181"/>
      <c r="F255" s="181"/>
      <c r="G255" s="181"/>
      <c r="H255" s="179"/>
      <c r="I255" s="78"/>
      <c r="J255" s="78"/>
      <c r="K255" s="78"/>
      <c r="L255" s="78"/>
      <c r="M255" s="97"/>
      <c r="N255" s="138"/>
    </row>
    <row r="256" spans="1:14" x14ac:dyDescent="0.2">
      <c r="A256" s="75"/>
      <c r="B256" s="98" t="s">
        <v>102</v>
      </c>
      <c r="C256" s="98">
        <v>120</v>
      </c>
      <c r="D256" s="98">
        <v>120</v>
      </c>
      <c r="E256" s="181" t="s">
        <v>45</v>
      </c>
      <c r="F256" s="181">
        <v>120</v>
      </c>
      <c r="G256" s="181">
        <v>120</v>
      </c>
      <c r="H256" s="179">
        <v>120</v>
      </c>
      <c r="I256" s="78">
        <v>0.48</v>
      </c>
      <c r="J256" s="78">
        <v>0.42</v>
      </c>
      <c r="K256" s="78">
        <v>10.98</v>
      </c>
      <c r="L256" s="78">
        <v>47.52</v>
      </c>
      <c r="M256" s="97">
        <v>72.8</v>
      </c>
      <c r="N256" s="139">
        <f t="shared" si="15"/>
        <v>8.7360000000000007</v>
      </c>
    </row>
    <row r="257" spans="1:14" x14ac:dyDescent="0.2">
      <c r="A257" s="75"/>
      <c r="B257" s="98"/>
      <c r="C257" s="98"/>
      <c r="D257" s="98"/>
      <c r="E257" s="181"/>
      <c r="F257" s="181"/>
      <c r="G257" s="181"/>
      <c r="H257" s="179"/>
      <c r="I257" s="78"/>
      <c r="J257" s="78"/>
      <c r="K257" s="78"/>
      <c r="L257" s="78"/>
      <c r="M257" s="97"/>
      <c r="N257" s="138"/>
    </row>
    <row r="258" spans="1:14" x14ac:dyDescent="0.2">
      <c r="A258" s="475" t="s">
        <v>39</v>
      </c>
      <c r="B258" s="500"/>
      <c r="C258" s="307"/>
      <c r="D258" s="307"/>
      <c r="E258" s="181"/>
      <c r="F258" s="181"/>
      <c r="G258" s="181"/>
      <c r="H258" s="179"/>
      <c r="I258" s="78">
        <v>31.06</v>
      </c>
      <c r="J258" s="78">
        <v>32.650000000000006</v>
      </c>
      <c r="K258" s="78">
        <v>144.04999999999998</v>
      </c>
      <c r="L258" s="78">
        <v>1024.68</v>
      </c>
      <c r="M258" s="79"/>
      <c r="N258" s="139">
        <f>N256+N254+N253+N249+N245</f>
        <v>75.33896</v>
      </c>
    </row>
    <row r="259" spans="1:14" x14ac:dyDescent="0.2">
      <c r="A259" s="181" t="s">
        <v>40</v>
      </c>
      <c r="B259" s="179"/>
      <c r="C259" s="311"/>
      <c r="D259" s="311"/>
      <c r="E259" s="181"/>
      <c r="F259" s="181"/>
      <c r="G259" s="181"/>
      <c r="H259" s="179"/>
      <c r="I259" s="181"/>
      <c r="J259" s="181"/>
      <c r="K259" s="181"/>
      <c r="L259" s="181"/>
      <c r="M259" s="88"/>
      <c r="N259" s="138"/>
    </row>
    <row r="260" spans="1:14" x14ac:dyDescent="0.2">
      <c r="A260" s="181" t="s">
        <v>41</v>
      </c>
      <c r="B260" s="472" t="s">
        <v>42</v>
      </c>
      <c r="C260" s="308"/>
      <c r="D260" s="308"/>
      <c r="E260" s="181" t="s">
        <v>43</v>
      </c>
      <c r="F260" s="181">
        <v>100</v>
      </c>
      <c r="G260" s="181">
        <v>80</v>
      </c>
      <c r="H260" s="179"/>
      <c r="I260" s="181">
        <v>1.3</v>
      </c>
      <c r="J260" s="181">
        <v>0.08</v>
      </c>
      <c r="K260" s="181">
        <v>6.06</v>
      </c>
      <c r="L260" s="181">
        <v>27.2</v>
      </c>
      <c r="M260" s="73">
        <v>21.2</v>
      </c>
      <c r="N260" s="138">
        <f t="shared" si="15"/>
        <v>2.12</v>
      </c>
    </row>
    <row r="261" spans="1:14" x14ac:dyDescent="0.2">
      <c r="A261" s="181"/>
      <c r="B261" s="502"/>
      <c r="C261" s="309">
        <v>80</v>
      </c>
      <c r="D261" s="309">
        <v>120</v>
      </c>
      <c r="E261" s="181" t="s">
        <v>44</v>
      </c>
      <c r="F261" s="181">
        <v>10</v>
      </c>
      <c r="G261" s="181">
        <v>10</v>
      </c>
      <c r="H261" s="179"/>
      <c r="I261" s="181"/>
      <c r="J261" s="181"/>
      <c r="K261" s="181">
        <v>9.98</v>
      </c>
      <c r="L261" s="181">
        <v>37.9</v>
      </c>
      <c r="M261" s="82">
        <v>34.799999999999997</v>
      </c>
      <c r="N261" s="138">
        <f t="shared" si="15"/>
        <v>0.34799999999999998</v>
      </c>
    </row>
    <row r="262" spans="1:14" x14ac:dyDescent="0.2">
      <c r="A262" s="181"/>
      <c r="B262" s="170"/>
      <c r="C262" s="310"/>
      <c r="D262" s="310"/>
      <c r="E262" s="181" t="s">
        <v>45</v>
      </c>
      <c r="F262" s="181">
        <v>28.3</v>
      </c>
      <c r="G262" s="181">
        <v>25</v>
      </c>
      <c r="H262" s="179"/>
      <c r="I262" s="181">
        <v>1.0999999999999999E-2</v>
      </c>
      <c r="J262" s="181">
        <v>0.09</v>
      </c>
      <c r="K262" s="181">
        <v>2.04</v>
      </c>
      <c r="L262" s="181">
        <v>11.21</v>
      </c>
      <c r="M262" s="73">
        <v>72.8</v>
      </c>
      <c r="N262" s="138">
        <f t="shared" si="15"/>
        <v>2.0602399999999998</v>
      </c>
    </row>
    <row r="263" spans="1:14" x14ac:dyDescent="0.2">
      <c r="A263" s="181"/>
      <c r="B263" s="179"/>
      <c r="C263" s="311"/>
      <c r="D263" s="311"/>
      <c r="E263" s="181" t="s">
        <v>46</v>
      </c>
      <c r="F263" s="181">
        <v>7</v>
      </c>
      <c r="G263" s="181">
        <v>7</v>
      </c>
      <c r="H263" s="179"/>
      <c r="I263" s="181"/>
      <c r="J263" s="181">
        <v>6.93</v>
      </c>
      <c r="K263" s="181"/>
      <c r="L263" s="181">
        <v>62.93</v>
      </c>
      <c r="M263" s="82">
        <v>74.78</v>
      </c>
      <c r="N263" s="138">
        <f t="shared" si="15"/>
        <v>0.52346000000000004</v>
      </c>
    </row>
    <row r="264" spans="1:14" ht="11.25" customHeight="1" x14ac:dyDescent="0.2">
      <c r="A264" s="181"/>
      <c r="B264" s="179"/>
      <c r="C264" s="311"/>
      <c r="D264" s="311"/>
      <c r="E264" s="181"/>
      <c r="F264" s="181"/>
      <c r="G264" s="181"/>
      <c r="H264" s="179">
        <v>100</v>
      </c>
      <c r="I264" s="78">
        <v>1.3109999999999999</v>
      </c>
      <c r="J264" s="78">
        <v>7.1</v>
      </c>
      <c r="K264" s="78">
        <v>18.079999999999998</v>
      </c>
      <c r="L264" s="78">
        <v>139.24</v>
      </c>
      <c r="M264" s="79"/>
      <c r="N264" s="139">
        <f>SUM(N260:N263)</f>
        <v>5.0517000000000003</v>
      </c>
    </row>
    <row r="265" spans="1:14" x14ac:dyDescent="0.2">
      <c r="A265" s="181" t="s">
        <v>109</v>
      </c>
      <c r="B265" s="472" t="s">
        <v>110</v>
      </c>
      <c r="C265" s="308"/>
      <c r="D265" s="308"/>
      <c r="E265" s="181" t="s">
        <v>50</v>
      </c>
      <c r="F265" s="181">
        <v>100</v>
      </c>
      <c r="G265" s="181">
        <v>72</v>
      </c>
      <c r="H265" s="179"/>
      <c r="I265" s="181">
        <v>2</v>
      </c>
      <c r="J265" s="181">
        <v>0.28000000000000003</v>
      </c>
      <c r="K265" s="181">
        <v>12.45</v>
      </c>
      <c r="L265" s="181">
        <v>57.6</v>
      </c>
      <c r="M265" s="88">
        <v>22</v>
      </c>
      <c r="N265" s="138">
        <f t="shared" si="15"/>
        <v>2.2000000000000002</v>
      </c>
    </row>
    <row r="266" spans="1:14" ht="22.5" x14ac:dyDescent="0.2">
      <c r="A266" s="181"/>
      <c r="B266" s="502"/>
      <c r="C266" s="375" t="s">
        <v>386</v>
      </c>
      <c r="D266" s="309"/>
      <c r="E266" s="181" t="s">
        <v>111</v>
      </c>
      <c r="F266" s="181">
        <v>5</v>
      </c>
      <c r="G266" s="181">
        <v>5</v>
      </c>
      <c r="H266" s="179"/>
      <c r="I266" s="181">
        <v>0.37</v>
      </c>
      <c r="J266" s="181">
        <v>0.12</v>
      </c>
      <c r="K266" s="181">
        <v>2.77</v>
      </c>
      <c r="L266" s="181">
        <v>15.83</v>
      </c>
      <c r="M266" s="88">
        <v>26.21</v>
      </c>
      <c r="N266" s="138">
        <f t="shared" si="15"/>
        <v>0.13105</v>
      </c>
    </row>
    <row r="267" spans="1:14" x14ac:dyDescent="0.2">
      <c r="A267" s="181"/>
      <c r="B267" s="473"/>
      <c r="C267" s="310"/>
      <c r="D267" s="310"/>
      <c r="E267" s="181" t="s">
        <v>43</v>
      </c>
      <c r="F267" s="181">
        <v>12.5</v>
      </c>
      <c r="G267" s="181">
        <v>10</v>
      </c>
      <c r="H267" s="179"/>
      <c r="I267" s="181">
        <v>0.16300000000000001</v>
      </c>
      <c r="J267" s="181">
        <v>0.01</v>
      </c>
      <c r="K267" s="181">
        <v>0.84</v>
      </c>
      <c r="L267" s="181">
        <v>3.4</v>
      </c>
      <c r="M267" s="88">
        <v>21.2</v>
      </c>
      <c r="N267" s="138">
        <f t="shared" si="15"/>
        <v>0.26500000000000001</v>
      </c>
    </row>
    <row r="268" spans="1:14" x14ac:dyDescent="0.2">
      <c r="A268" s="181"/>
      <c r="B268" s="179"/>
      <c r="C268" s="311"/>
      <c r="D268" s="311"/>
      <c r="E268" s="181" t="s">
        <v>52</v>
      </c>
      <c r="F268" s="181">
        <v>12</v>
      </c>
      <c r="G268" s="181">
        <v>10</v>
      </c>
      <c r="H268" s="179"/>
      <c r="I268" s="181">
        <v>0.16</v>
      </c>
      <c r="J268" s="181"/>
      <c r="K268" s="181">
        <v>0.98</v>
      </c>
      <c r="L268" s="181">
        <v>4.13</v>
      </c>
      <c r="M268" s="88">
        <v>23.6</v>
      </c>
      <c r="N268" s="138">
        <f t="shared" si="15"/>
        <v>0.28320000000000006</v>
      </c>
    </row>
    <row r="269" spans="1:14" x14ac:dyDescent="0.2">
      <c r="A269" s="181"/>
      <c r="B269" s="179"/>
      <c r="C269" s="311"/>
      <c r="D269" s="311"/>
      <c r="E269" s="181" t="s">
        <v>51</v>
      </c>
      <c r="F269" s="181">
        <v>2.5</v>
      </c>
      <c r="G269" s="181">
        <v>2.5</v>
      </c>
      <c r="H269" s="179"/>
      <c r="I269" s="181"/>
      <c r="J269" s="181">
        <v>2.4900000000000002</v>
      </c>
      <c r="K269" s="181"/>
      <c r="L269" s="181">
        <v>22.48</v>
      </c>
      <c r="M269" s="88">
        <v>74.78</v>
      </c>
      <c r="N269" s="138">
        <f t="shared" si="15"/>
        <v>0.18694999999999998</v>
      </c>
    </row>
    <row r="270" spans="1:14" x14ac:dyDescent="0.2">
      <c r="A270" s="181"/>
      <c r="B270" s="179"/>
      <c r="C270" s="311"/>
      <c r="D270" s="311"/>
      <c r="E270" s="181" t="s">
        <v>112</v>
      </c>
      <c r="F270" s="181">
        <v>187.5</v>
      </c>
      <c r="G270" s="181">
        <v>187.5</v>
      </c>
      <c r="H270" s="179"/>
      <c r="I270" s="181">
        <v>0.7</v>
      </c>
      <c r="J270" s="181">
        <v>0.17</v>
      </c>
      <c r="K270" s="181"/>
      <c r="L270" s="181">
        <v>5.25</v>
      </c>
      <c r="M270" s="88">
        <v>6</v>
      </c>
      <c r="N270" s="138">
        <f t="shared" si="15"/>
        <v>1.125</v>
      </c>
    </row>
    <row r="271" spans="1:14" x14ac:dyDescent="0.2">
      <c r="A271" s="181"/>
      <c r="B271" s="179"/>
      <c r="C271" s="311"/>
      <c r="D271" s="311"/>
      <c r="E271" s="181" t="s">
        <v>22</v>
      </c>
      <c r="F271" s="181">
        <v>1</v>
      </c>
      <c r="G271" s="181"/>
      <c r="H271" s="179"/>
      <c r="I271" s="181"/>
      <c r="J271" s="181"/>
      <c r="K271" s="181" t="s">
        <v>21</v>
      </c>
      <c r="L271" s="181"/>
      <c r="M271" s="88">
        <v>8.9</v>
      </c>
      <c r="N271" s="138">
        <f t="shared" si="15"/>
        <v>8.8999999999999999E-3</v>
      </c>
    </row>
    <row r="272" spans="1:14" ht="13.5" customHeight="1" x14ac:dyDescent="0.2">
      <c r="A272" s="181"/>
      <c r="B272" s="179"/>
      <c r="C272" s="311"/>
      <c r="D272" s="311"/>
      <c r="E272" s="181" t="s">
        <v>55</v>
      </c>
      <c r="F272" s="181">
        <v>54</v>
      </c>
      <c r="G272" s="181" t="s">
        <v>113</v>
      </c>
      <c r="H272" s="179"/>
      <c r="I272" s="181">
        <v>10</v>
      </c>
      <c r="J272" s="181">
        <v>6.48</v>
      </c>
      <c r="K272" s="181" t="s">
        <v>21</v>
      </c>
      <c r="L272" s="181">
        <v>88.29</v>
      </c>
      <c r="M272" s="88">
        <v>279.3</v>
      </c>
      <c r="N272" s="138">
        <f t="shared" si="15"/>
        <v>15.0822</v>
      </c>
    </row>
    <row r="273" spans="1:14" ht="22.5" x14ac:dyDescent="0.2">
      <c r="A273" s="181"/>
      <c r="B273" s="179"/>
      <c r="C273" s="311"/>
      <c r="D273" s="311"/>
      <c r="E273" s="181"/>
      <c r="F273" s="181"/>
      <c r="G273" s="181"/>
      <c r="H273" s="179" t="s">
        <v>57</v>
      </c>
      <c r="I273" s="78">
        <v>13.393000000000001</v>
      </c>
      <c r="J273" s="78">
        <v>9.5500000000000007</v>
      </c>
      <c r="K273" s="78">
        <v>17.04</v>
      </c>
      <c r="L273" s="78">
        <v>196.98000000000002</v>
      </c>
      <c r="M273" s="73"/>
      <c r="N273" s="139">
        <f>SUM(N265:N272)</f>
        <v>19.282299999999999</v>
      </c>
    </row>
    <row r="274" spans="1:14" x14ac:dyDescent="0.2">
      <c r="A274" s="181" t="s">
        <v>114</v>
      </c>
      <c r="B274" s="472" t="s">
        <v>115</v>
      </c>
      <c r="C274" s="308"/>
      <c r="D274" s="308"/>
      <c r="E274" s="181" t="s">
        <v>116</v>
      </c>
      <c r="F274" s="181">
        <v>66</v>
      </c>
      <c r="G274" s="181">
        <v>30.96</v>
      </c>
      <c r="H274" s="179"/>
      <c r="I274" s="181">
        <v>10.49</v>
      </c>
      <c r="J274" s="181">
        <v>0.27</v>
      </c>
      <c r="K274" s="181" t="s">
        <v>21</v>
      </c>
      <c r="L274" s="181">
        <v>21.86</v>
      </c>
      <c r="M274" s="88">
        <v>128.6</v>
      </c>
      <c r="N274" s="138"/>
    </row>
    <row r="275" spans="1:14" x14ac:dyDescent="0.2">
      <c r="A275" s="181"/>
      <c r="B275" s="473"/>
      <c r="C275" s="351" t="s">
        <v>389</v>
      </c>
      <c r="D275" s="351" t="s">
        <v>389</v>
      </c>
      <c r="E275" s="181" t="s">
        <v>71</v>
      </c>
      <c r="F275" s="181">
        <v>10</v>
      </c>
      <c r="G275" s="181">
        <v>10</v>
      </c>
      <c r="H275" s="179"/>
      <c r="I275" s="181">
        <v>0.87</v>
      </c>
      <c r="J275" s="181">
        <v>0.15</v>
      </c>
      <c r="K275" s="181">
        <v>4</v>
      </c>
      <c r="L275" s="181">
        <v>20.9</v>
      </c>
      <c r="M275" s="88">
        <v>54.2</v>
      </c>
      <c r="N275" s="138">
        <f t="shared" ref="N275:N329" si="19">F275*M275/1000</f>
        <v>0.54200000000000004</v>
      </c>
    </row>
    <row r="276" spans="1:14" x14ac:dyDescent="0.2">
      <c r="A276" s="181"/>
      <c r="B276" s="179"/>
      <c r="C276" s="311"/>
      <c r="D276" s="311"/>
      <c r="E276" s="181" t="s">
        <v>19</v>
      </c>
      <c r="F276" s="181">
        <v>15</v>
      </c>
      <c r="G276" s="181">
        <v>15</v>
      </c>
      <c r="H276" s="179"/>
      <c r="I276" s="181">
        <v>0.42</v>
      </c>
      <c r="J276" s="181">
        <v>0.48</v>
      </c>
      <c r="K276" s="181">
        <v>0.5</v>
      </c>
      <c r="L276" s="181">
        <v>8.6999999999999993</v>
      </c>
      <c r="M276" s="88">
        <v>49.11</v>
      </c>
      <c r="N276" s="138">
        <f t="shared" si="19"/>
        <v>0.73665000000000003</v>
      </c>
    </row>
    <row r="277" spans="1:14" x14ac:dyDescent="0.2">
      <c r="A277" s="181"/>
      <c r="B277" s="179"/>
      <c r="C277" s="311"/>
      <c r="D277" s="311"/>
      <c r="E277" s="181" t="s">
        <v>52</v>
      </c>
      <c r="F277" s="181">
        <v>12</v>
      </c>
      <c r="G277" s="181">
        <v>10</v>
      </c>
      <c r="H277" s="179"/>
      <c r="I277" s="181">
        <v>0.16</v>
      </c>
      <c r="J277" s="181" t="s">
        <v>21</v>
      </c>
      <c r="K277" s="181">
        <v>0.98</v>
      </c>
      <c r="L277" s="181">
        <v>4.13</v>
      </c>
      <c r="M277" s="88">
        <v>23.6</v>
      </c>
      <c r="N277" s="138">
        <f t="shared" si="19"/>
        <v>0.28320000000000006</v>
      </c>
    </row>
    <row r="278" spans="1:14" x14ac:dyDescent="0.2">
      <c r="A278" s="181"/>
      <c r="B278" s="179"/>
      <c r="C278" s="311"/>
      <c r="D278" s="311"/>
      <c r="E278" s="181" t="s">
        <v>64</v>
      </c>
      <c r="F278" s="181">
        <v>6</v>
      </c>
      <c r="G278" s="181">
        <v>6</v>
      </c>
      <c r="H278" s="179"/>
      <c r="I278" s="181">
        <v>0.61</v>
      </c>
      <c r="J278" s="181">
        <v>0.06</v>
      </c>
      <c r="K278" s="181">
        <v>4.88</v>
      </c>
      <c r="L278" s="181">
        <v>20.04</v>
      </c>
      <c r="M278" s="88">
        <v>22.3</v>
      </c>
      <c r="N278" s="138">
        <f t="shared" si="19"/>
        <v>0.1338</v>
      </c>
    </row>
    <row r="279" spans="1:14" x14ac:dyDescent="0.2">
      <c r="A279" s="181"/>
      <c r="B279" s="179"/>
      <c r="C279" s="311"/>
      <c r="D279" s="311"/>
      <c r="E279" s="181" t="s">
        <v>95</v>
      </c>
      <c r="F279" s="181"/>
      <c r="G279" s="181">
        <v>88</v>
      </c>
      <c r="H279" s="179"/>
      <c r="I279" s="181"/>
      <c r="J279" s="181"/>
      <c r="K279" s="181"/>
      <c r="L279" s="181"/>
      <c r="M279" s="88"/>
      <c r="N279" s="138"/>
    </row>
    <row r="280" spans="1:14" x14ac:dyDescent="0.2">
      <c r="A280" s="181"/>
      <c r="B280" s="179"/>
      <c r="C280" s="311"/>
      <c r="D280" s="311"/>
      <c r="E280" s="181" t="s">
        <v>51</v>
      </c>
      <c r="F280" s="181">
        <v>5</v>
      </c>
      <c r="G280" s="181">
        <v>5</v>
      </c>
      <c r="H280" s="179"/>
      <c r="I280" s="181"/>
      <c r="J280" s="181">
        <v>4.99</v>
      </c>
      <c r="K280" s="181"/>
      <c r="L280" s="181">
        <v>44.95</v>
      </c>
      <c r="M280" s="88">
        <v>74.78</v>
      </c>
      <c r="N280" s="138">
        <f t="shared" si="19"/>
        <v>0.37389999999999995</v>
      </c>
    </row>
    <row r="281" spans="1:14" x14ac:dyDescent="0.2">
      <c r="A281" s="181"/>
      <c r="B281" s="179"/>
      <c r="C281" s="311"/>
      <c r="D281" s="311"/>
      <c r="E281" s="181" t="s">
        <v>117</v>
      </c>
      <c r="F281" s="181"/>
      <c r="G281" s="181">
        <v>75</v>
      </c>
      <c r="H281" s="179"/>
      <c r="I281" s="181"/>
      <c r="J281" s="181"/>
      <c r="K281" s="181"/>
      <c r="L281" s="181"/>
      <c r="M281" s="88"/>
      <c r="N281" s="138"/>
    </row>
    <row r="282" spans="1:14" x14ac:dyDescent="0.2">
      <c r="A282" s="181"/>
      <c r="B282" s="179"/>
      <c r="C282" s="311"/>
      <c r="D282" s="311"/>
      <c r="E282" s="181" t="s">
        <v>22</v>
      </c>
      <c r="F282" s="181">
        <v>1</v>
      </c>
      <c r="G282" s="181">
        <v>1</v>
      </c>
      <c r="H282" s="179"/>
      <c r="I282" s="181"/>
      <c r="J282" s="181"/>
      <c r="K282" s="181"/>
      <c r="L282" s="181"/>
      <c r="M282" s="88">
        <v>8.9</v>
      </c>
      <c r="N282" s="138">
        <f t="shared" si="19"/>
        <v>8.8999999999999999E-3</v>
      </c>
    </row>
    <row r="283" spans="1:14" x14ac:dyDescent="0.2">
      <c r="A283" s="181"/>
      <c r="B283" s="179"/>
      <c r="C283" s="311"/>
      <c r="D283" s="311"/>
      <c r="E283" s="181" t="s">
        <v>118</v>
      </c>
      <c r="F283" s="181">
        <v>0.2</v>
      </c>
      <c r="G283" s="181"/>
      <c r="H283" s="179"/>
      <c r="I283" s="181">
        <v>1.8</v>
      </c>
      <c r="J283" s="181">
        <v>0.89</v>
      </c>
      <c r="K283" s="181">
        <v>4.79</v>
      </c>
      <c r="L283" s="181">
        <v>25.16</v>
      </c>
      <c r="M283" s="88">
        <v>94.2</v>
      </c>
      <c r="N283" s="138">
        <f t="shared" si="19"/>
        <v>1.8839999999999999E-2</v>
      </c>
    </row>
    <row r="284" spans="1:14" ht="22.5" x14ac:dyDescent="0.2">
      <c r="A284" s="181"/>
      <c r="B284" s="179"/>
      <c r="C284" s="311"/>
      <c r="D284" s="311"/>
      <c r="E284" s="181"/>
      <c r="F284" s="181"/>
      <c r="G284" s="181"/>
      <c r="H284" s="179" t="s">
        <v>119</v>
      </c>
      <c r="I284" s="78">
        <v>14.35</v>
      </c>
      <c r="J284" s="78">
        <v>6.84</v>
      </c>
      <c r="K284" s="78">
        <v>15.149999999999999</v>
      </c>
      <c r="L284" s="78">
        <v>145.74</v>
      </c>
      <c r="M284" s="73"/>
      <c r="N284" s="139">
        <f>SUM(N274:N283)</f>
        <v>2.0972900000000001</v>
      </c>
    </row>
    <row r="285" spans="1:14" x14ac:dyDescent="0.2">
      <c r="A285" s="181" t="s">
        <v>68</v>
      </c>
      <c r="B285" s="472" t="s">
        <v>120</v>
      </c>
      <c r="C285" s="308"/>
      <c r="D285" s="308"/>
      <c r="E285" s="181" t="s">
        <v>50</v>
      </c>
      <c r="F285" s="181">
        <v>250.5</v>
      </c>
      <c r="G285" s="181">
        <v>180</v>
      </c>
      <c r="H285" s="179"/>
      <c r="I285" s="181">
        <v>5.01</v>
      </c>
      <c r="J285" s="181">
        <v>0.72</v>
      </c>
      <c r="K285" s="181">
        <v>31.19</v>
      </c>
      <c r="L285" s="181">
        <v>144.29</v>
      </c>
      <c r="M285" s="88">
        <v>22</v>
      </c>
      <c r="N285" s="138">
        <f t="shared" si="19"/>
        <v>5.5110000000000001</v>
      </c>
    </row>
    <row r="286" spans="1:14" x14ac:dyDescent="0.2">
      <c r="A286" s="181"/>
      <c r="B286" s="473"/>
      <c r="C286" s="310">
        <v>80</v>
      </c>
      <c r="D286" s="310">
        <v>120</v>
      </c>
      <c r="E286" s="181" t="s">
        <v>19</v>
      </c>
      <c r="F286" s="181">
        <v>24</v>
      </c>
      <c r="G286" s="181">
        <v>23.76</v>
      </c>
      <c r="H286" s="179"/>
      <c r="I286" s="181">
        <v>0.67</v>
      </c>
      <c r="J286" s="181">
        <v>0.76</v>
      </c>
      <c r="K286" s="181">
        <v>1.1200000000000001</v>
      </c>
      <c r="L286" s="181">
        <v>13.9</v>
      </c>
      <c r="M286" s="88">
        <v>49.11</v>
      </c>
      <c r="N286" s="138">
        <f t="shared" si="19"/>
        <v>1.1786399999999999</v>
      </c>
    </row>
    <row r="287" spans="1:14" x14ac:dyDescent="0.2">
      <c r="A287" s="181"/>
      <c r="B287" s="179"/>
      <c r="C287" s="311"/>
      <c r="D287" s="311"/>
      <c r="E287" s="181" t="s">
        <v>23</v>
      </c>
      <c r="F287" s="181">
        <v>5.2</v>
      </c>
      <c r="G287" s="181"/>
      <c r="H287" s="179"/>
      <c r="I287" s="181">
        <v>0.04</v>
      </c>
      <c r="J287" s="181">
        <v>3.77</v>
      </c>
      <c r="K287" s="181">
        <v>0.13</v>
      </c>
      <c r="L287" s="181">
        <v>34.369999999999997</v>
      </c>
      <c r="M287" s="88">
        <v>420.4</v>
      </c>
      <c r="N287" s="138">
        <f t="shared" si="19"/>
        <v>2.18608</v>
      </c>
    </row>
    <row r="288" spans="1:14" x14ac:dyDescent="0.2">
      <c r="A288" s="181"/>
      <c r="B288" s="179"/>
      <c r="C288" s="311"/>
      <c r="D288" s="311"/>
      <c r="E288" s="181" t="s">
        <v>22</v>
      </c>
      <c r="F288" s="181">
        <v>1.5</v>
      </c>
      <c r="G288" s="181"/>
      <c r="H288" s="179"/>
      <c r="I288" s="181" t="s">
        <v>21</v>
      </c>
      <c r="J288" s="181" t="s">
        <v>21</v>
      </c>
      <c r="K288" s="181" t="s">
        <v>21</v>
      </c>
      <c r="L288" s="181" t="s">
        <v>21</v>
      </c>
      <c r="M288" s="88">
        <v>8.9</v>
      </c>
      <c r="N288" s="138">
        <f t="shared" si="19"/>
        <v>1.3350000000000001E-2</v>
      </c>
    </row>
    <row r="289" spans="1:14" x14ac:dyDescent="0.2">
      <c r="A289" s="181"/>
      <c r="B289" s="179"/>
      <c r="C289" s="311"/>
      <c r="D289" s="311"/>
      <c r="E289" s="181"/>
      <c r="F289" s="181"/>
      <c r="G289" s="181"/>
      <c r="H289" s="179">
        <v>100</v>
      </c>
      <c r="I289" s="78">
        <v>5.72</v>
      </c>
      <c r="J289" s="78">
        <v>5.25</v>
      </c>
      <c r="K289" s="78">
        <v>32.440000000000005</v>
      </c>
      <c r="L289" s="78">
        <v>192.56</v>
      </c>
      <c r="M289" s="73"/>
      <c r="N289" s="139">
        <f>SUM(N285:N288)</f>
        <v>8.8890700000000002</v>
      </c>
    </row>
    <row r="290" spans="1:14" x14ac:dyDescent="0.2">
      <c r="A290" s="99" t="s">
        <v>121</v>
      </c>
      <c r="B290" s="100" t="s">
        <v>122</v>
      </c>
      <c r="C290" s="100">
        <v>200</v>
      </c>
      <c r="D290" s="100">
        <v>200</v>
      </c>
      <c r="E290" s="99" t="s">
        <v>123</v>
      </c>
      <c r="F290" s="99">
        <v>20</v>
      </c>
      <c r="G290" s="99">
        <v>20</v>
      </c>
      <c r="H290" s="100"/>
      <c r="I290" s="99">
        <v>0.09</v>
      </c>
      <c r="J290" s="99" t="s">
        <v>21</v>
      </c>
      <c r="K290" s="99">
        <v>20.8</v>
      </c>
      <c r="L290" s="75">
        <v>81.12</v>
      </c>
      <c r="M290" s="73">
        <v>48.36</v>
      </c>
      <c r="N290" s="138">
        <f t="shared" si="19"/>
        <v>0.96720000000000006</v>
      </c>
    </row>
    <row r="291" spans="1:14" x14ac:dyDescent="0.2">
      <c r="A291" s="99"/>
      <c r="B291" s="100"/>
      <c r="C291" s="100"/>
      <c r="D291" s="100"/>
      <c r="E291" s="99" t="s">
        <v>124</v>
      </c>
      <c r="F291" s="99">
        <v>10</v>
      </c>
      <c r="G291" s="99">
        <v>10</v>
      </c>
      <c r="H291" s="100"/>
      <c r="I291" s="99"/>
      <c r="J291" s="99"/>
      <c r="K291" s="99">
        <v>9.98</v>
      </c>
      <c r="L291" s="75">
        <v>37.9</v>
      </c>
      <c r="M291" s="73">
        <v>34.799999999999997</v>
      </c>
      <c r="N291" s="138">
        <f t="shared" si="19"/>
        <v>0.34799999999999998</v>
      </c>
    </row>
    <row r="292" spans="1:14" x14ac:dyDescent="0.2">
      <c r="A292" s="99"/>
      <c r="B292" s="101"/>
      <c r="C292" s="101"/>
      <c r="D292" s="101"/>
      <c r="E292" s="99"/>
      <c r="F292" s="99"/>
      <c r="G292" s="99"/>
      <c r="H292" s="100"/>
      <c r="I292" s="99">
        <f>SUM(I290:I291)</f>
        <v>0.09</v>
      </c>
      <c r="J292" s="99">
        <f t="shared" ref="J292:L292" si="20">SUM(J290:J291)</f>
        <v>0</v>
      </c>
      <c r="K292" s="99">
        <f t="shared" si="20"/>
        <v>30.78</v>
      </c>
      <c r="L292" s="99">
        <f t="shared" si="20"/>
        <v>119.02000000000001</v>
      </c>
      <c r="M292" s="99"/>
      <c r="N292" s="139">
        <f>SUM(N290:N291)</f>
        <v>1.3151999999999999</v>
      </c>
    </row>
    <row r="293" spans="1:14" x14ac:dyDescent="0.2">
      <c r="A293" s="84"/>
      <c r="B293" s="85" t="s">
        <v>71</v>
      </c>
      <c r="C293" s="85" t="s">
        <v>373</v>
      </c>
      <c r="D293" s="85" t="s">
        <v>374</v>
      </c>
      <c r="E293" s="84" t="s">
        <v>72</v>
      </c>
      <c r="F293" s="84">
        <v>40</v>
      </c>
      <c r="G293" s="84">
        <v>40</v>
      </c>
      <c r="H293" s="85">
        <v>40</v>
      </c>
      <c r="I293" s="181">
        <v>3.48</v>
      </c>
      <c r="J293" s="181">
        <v>0.6</v>
      </c>
      <c r="K293" s="181">
        <v>16</v>
      </c>
      <c r="L293" s="181">
        <v>83.6</v>
      </c>
      <c r="M293" s="88">
        <v>54.2</v>
      </c>
      <c r="N293" s="139">
        <f t="shared" si="19"/>
        <v>2.1680000000000001</v>
      </c>
    </row>
    <row r="294" spans="1:14" x14ac:dyDescent="0.2">
      <c r="A294" s="84"/>
      <c r="B294" s="85"/>
      <c r="C294" s="85"/>
      <c r="D294" s="85"/>
      <c r="E294" s="181" t="s">
        <v>73</v>
      </c>
      <c r="F294" s="181">
        <v>80</v>
      </c>
      <c r="G294" s="181">
        <v>80</v>
      </c>
      <c r="H294" s="179">
        <v>80</v>
      </c>
      <c r="I294" s="181">
        <v>5.28</v>
      </c>
      <c r="J294" s="181">
        <v>0.96</v>
      </c>
      <c r="K294" s="181">
        <v>28.24</v>
      </c>
      <c r="L294" s="181">
        <v>144.80000000000001</v>
      </c>
      <c r="M294" s="88">
        <v>53.4</v>
      </c>
      <c r="N294" s="139">
        <f t="shared" si="19"/>
        <v>4.2720000000000002</v>
      </c>
    </row>
    <row r="295" spans="1:14" x14ac:dyDescent="0.2">
      <c r="A295" s="84"/>
      <c r="B295" s="85"/>
      <c r="C295" s="85"/>
      <c r="D295" s="85"/>
      <c r="E295" s="181"/>
      <c r="F295" s="181"/>
      <c r="G295" s="181"/>
      <c r="H295" s="179"/>
      <c r="I295" s="78">
        <v>8.76</v>
      </c>
      <c r="J295" s="78">
        <v>1.56</v>
      </c>
      <c r="K295" s="78">
        <v>44.239999999999995</v>
      </c>
      <c r="L295" s="78">
        <v>228.4</v>
      </c>
      <c r="M295" s="73"/>
      <c r="N295" s="138"/>
    </row>
    <row r="296" spans="1:14" x14ac:dyDescent="0.2">
      <c r="A296" s="181" t="s">
        <v>125</v>
      </c>
      <c r="B296" s="472" t="s">
        <v>357</v>
      </c>
      <c r="C296" s="308"/>
      <c r="D296" s="308"/>
      <c r="E296" s="181" t="s">
        <v>64</v>
      </c>
      <c r="F296" s="181">
        <v>24.4</v>
      </c>
      <c r="G296" s="181"/>
      <c r="H296" s="179"/>
      <c r="I296" s="181">
        <v>3.78</v>
      </c>
      <c r="J296" s="181">
        <v>0.4</v>
      </c>
      <c r="K296" s="181">
        <v>26.32</v>
      </c>
      <c r="L296" s="181">
        <v>122.6</v>
      </c>
      <c r="M296" s="88">
        <v>22.3</v>
      </c>
      <c r="N296" s="138">
        <f t="shared" si="19"/>
        <v>0.54412000000000005</v>
      </c>
    </row>
    <row r="297" spans="1:14" x14ac:dyDescent="0.2">
      <c r="A297" s="181"/>
      <c r="B297" s="473"/>
      <c r="C297" s="310">
        <v>50</v>
      </c>
      <c r="D297" s="310">
        <v>50</v>
      </c>
      <c r="E297" s="181" t="s">
        <v>20</v>
      </c>
      <c r="F297" s="181">
        <v>1.7</v>
      </c>
      <c r="G297" s="181"/>
      <c r="H297" s="179"/>
      <c r="I297" s="181" t="s">
        <v>21</v>
      </c>
      <c r="J297" s="181" t="s">
        <v>21</v>
      </c>
      <c r="K297" s="181">
        <v>2.54</v>
      </c>
      <c r="L297" s="181">
        <v>9.6</v>
      </c>
      <c r="M297" s="88">
        <v>34.799999999999997</v>
      </c>
      <c r="N297" s="138">
        <f t="shared" si="19"/>
        <v>5.9159999999999997E-2</v>
      </c>
    </row>
    <row r="298" spans="1:14" x14ac:dyDescent="0.2">
      <c r="A298" s="76"/>
      <c r="B298" s="74"/>
      <c r="C298" s="311"/>
      <c r="D298" s="311"/>
      <c r="E298" s="76" t="s">
        <v>23</v>
      </c>
      <c r="F298" s="76">
        <v>0.7</v>
      </c>
      <c r="G298" s="76"/>
      <c r="H298" s="74"/>
      <c r="I298" s="76">
        <v>0.01</v>
      </c>
      <c r="J298" s="76">
        <v>0.52</v>
      </c>
      <c r="K298" s="76">
        <v>1.7999999999999999E-2</v>
      </c>
      <c r="L298" s="76">
        <v>4.62</v>
      </c>
      <c r="M298" s="88">
        <v>420.4</v>
      </c>
      <c r="N298" s="138">
        <f t="shared" si="19"/>
        <v>0.29427999999999999</v>
      </c>
    </row>
    <row r="299" spans="1:14" x14ac:dyDescent="0.2">
      <c r="A299" s="76"/>
      <c r="B299" s="74"/>
      <c r="C299" s="311"/>
      <c r="D299" s="311"/>
      <c r="E299" s="76" t="s">
        <v>91</v>
      </c>
      <c r="F299" s="76">
        <v>0.2</v>
      </c>
      <c r="G299" s="76"/>
      <c r="H299" s="74"/>
      <c r="I299" s="76">
        <v>0.16</v>
      </c>
      <c r="J299" s="76">
        <v>0.14000000000000001</v>
      </c>
      <c r="K299" s="76" t="s">
        <v>21</v>
      </c>
      <c r="L299" s="76">
        <v>2</v>
      </c>
      <c r="M299" s="88">
        <v>130</v>
      </c>
      <c r="N299" s="138">
        <f t="shared" si="19"/>
        <v>2.5999999999999999E-2</v>
      </c>
    </row>
    <row r="300" spans="1:14" x14ac:dyDescent="0.2">
      <c r="A300" s="76"/>
      <c r="B300" s="74"/>
      <c r="C300" s="311"/>
      <c r="D300" s="311"/>
      <c r="E300" s="76" t="s">
        <v>22</v>
      </c>
      <c r="F300" s="76">
        <v>0.4</v>
      </c>
      <c r="G300" s="76"/>
      <c r="H300" s="74"/>
      <c r="I300" s="76" t="s">
        <v>21</v>
      </c>
      <c r="J300" s="76" t="s">
        <v>21</v>
      </c>
      <c r="K300" s="76" t="s">
        <v>21</v>
      </c>
      <c r="L300" s="76" t="s">
        <v>21</v>
      </c>
      <c r="M300" s="88">
        <v>8.9</v>
      </c>
      <c r="N300" s="138">
        <f t="shared" si="19"/>
        <v>3.5600000000000007E-3</v>
      </c>
    </row>
    <row r="301" spans="1:14" x14ac:dyDescent="0.2">
      <c r="A301" s="76"/>
      <c r="B301" s="74"/>
      <c r="C301" s="311"/>
      <c r="D301" s="311"/>
      <c r="E301" s="76" t="s">
        <v>127</v>
      </c>
      <c r="F301" s="76">
        <v>0.7</v>
      </c>
      <c r="G301" s="76"/>
      <c r="H301" s="74"/>
      <c r="I301" s="76" t="s">
        <v>21</v>
      </c>
      <c r="J301" s="76" t="s">
        <v>21</v>
      </c>
      <c r="K301" s="76" t="s">
        <v>21</v>
      </c>
      <c r="L301" s="76" t="s">
        <v>21</v>
      </c>
      <c r="M301" s="88">
        <v>256</v>
      </c>
      <c r="N301" s="138">
        <f t="shared" si="19"/>
        <v>0.1792</v>
      </c>
    </row>
    <row r="302" spans="1:14" x14ac:dyDescent="0.2">
      <c r="A302" s="76"/>
      <c r="B302" s="74"/>
      <c r="C302" s="311"/>
      <c r="D302" s="311"/>
      <c r="E302" s="76" t="s">
        <v>128</v>
      </c>
      <c r="F302" s="76">
        <v>1.7</v>
      </c>
      <c r="G302" s="76"/>
      <c r="H302" s="74"/>
      <c r="I302" s="76">
        <v>0.17</v>
      </c>
      <c r="J302" s="76">
        <v>0.01</v>
      </c>
      <c r="K302" s="76">
        <v>1.17</v>
      </c>
      <c r="L302" s="76">
        <v>5.67</v>
      </c>
      <c r="M302" s="88">
        <v>22.3</v>
      </c>
      <c r="N302" s="138">
        <f t="shared" si="19"/>
        <v>3.7910000000000006E-2</v>
      </c>
    </row>
    <row r="303" spans="1:14" x14ac:dyDescent="0.2">
      <c r="A303" s="76"/>
      <c r="B303" s="74"/>
      <c r="C303" s="311"/>
      <c r="D303" s="311"/>
      <c r="E303" s="76" t="s">
        <v>129</v>
      </c>
      <c r="F303" s="76">
        <v>0.25</v>
      </c>
      <c r="G303" s="76"/>
      <c r="H303" s="74"/>
      <c r="I303" s="76"/>
      <c r="J303" s="76">
        <v>0.25</v>
      </c>
      <c r="K303" s="76"/>
      <c r="L303" s="76">
        <v>2.25</v>
      </c>
      <c r="M303" s="88">
        <v>74.78</v>
      </c>
      <c r="N303" s="138">
        <f t="shared" si="19"/>
        <v>1.8695E-2</v>
      </c>
    </row>
    <row r="304" spans="1:14" x14ac:dyDescent="0.2">
      <c r="A304" s="76"/>
      <c r="B304" s="74"/>
      <c r="C304" s="311"/>
      <c r="D304" s="311"/>
      <c r="E304" s="76" t="s">
        <v>130</v>
      </c>
      <c r="F304" s="76">
        <v>1</v>
      </c>
      <c r="G304" s="76"/>
      <c r="H304" s="74"/>
      <c r="I304" s="76">
        <v>0.11</v>
      </c>
      <c r="J304" s="76">
        <v>0.01</v>
      </c>
      <c r="K304" s="76" t="s">
        <v>21</v>
      </c>
      <c r="L304" s="76">
        <v>2.04</v>
      </c>
      <c r="M304" s="88">
        <v>130</v>
      </c>
      <c r="N304" s="138">
        <f t="shared" si="19"/>
        <v>0.13</v>
      </c>
    </row>
    <row r="305" spans="1:14" x14ac:dyDescent="0.2">
      <c r="A305" s="76"/>
      <c r="B305" s="74"/>
      <c r="C305" s="311"/>
      <c r="D305" s="311"/>
      <c r="E305" s="76" t="s">
        <v>131</v>
      </c>
      <c r="F305" s="76">
        <v>16.8</v>
      </c>
      <c r="G305" s="76"/>
      <c r="H305" s="74"/>
      <c r="I305" s="76"/>
      <c r="J305" s="76"/>
      <c r="K305" s="76"/>
      <c r="L305" s="76"/>
      <c r="M305" s="88"/>
      <c r="N305" s="138"/>
    </row>
    <row r="306" spans="1:14" x14ac:dyDescent="0.2">
      <c r="A306" s="76"/>
      <c r="B306" s="74"/>
      <c r="C306" s="311"/>
      <c r="D306" s="311"/>
      <c r="E306" s="76" t="s">
        <v>45</v>
      </c>
      <c r="F306" s="76">
        <v>19.7</v>
      </c>
      <c r="G306" s="76">
        <v>17.34</v>
      </c>
      <c r="H306" s="74"/>
      <c r="I306" s="76">
        <v>0.08</v>
      </c>
      <c r="J306" s="76">
        <v>6.9000000000000006E-2</v>
      </c>
      <c r="K306" s="76">
        <v>1.79</v>
      </c>
      <c r="L306" s="76">
        <v>7.8</v>
      </c>
      <c r="M306" s="88">
        <v>72.8</v>
      </c>
      <c r="N306" s="138">
        <f t="shared" si="19"/>
        <v>1.4341599999999999</v>
      </c>
    </row>
    <row r="307" spans="1:14" x14ac:dyDescent="0.2">
      <c r="A307" s="76"/>
      <c r="B307" s="74"/>
      <c r="C307" s="311"/>
      <c r="D307" s="311"/>
      <c r="E307" s="76" t="s">
        <v>20</v>
      </c>
      <c r="F307" s="76">
        <v>3.3</v>
      </c>
      <c r="G307" s="76">
        <v>3.3</v>
      </c>
      <c r="H307" s="74"/>
      <c r="I307" s="76" t="s">
        <v>21</v>
      </c>
      <c r="J307" s="76"/>
      <c r="K307" s="76">
        <v>3.29</v>
      </c>
      <c r="L307" s="76">
        <v>12.51</v>
      </c>
      <c r="M307" s="88">
        <v>34.799999999999997</v>
      </c>
      <c r="N307" s="138">
        <f t="shared" si="19"/>
        <v>0.11483999999999998</v>
      </c>
    </row>
    <row r="308" spans="1:14" x14ac:dyDescent="0.2">
      <c r="A308" s="76"/>
      <c r="B308" s="74"/>
      <c r="C308" s="311"/>
      <c r="D308" s="311"/>
      <c r="E308" s="76"/>
      <c r="F308" s="76"/>
      <c r="G308" s="76"/>
      <c r="H308" s="74">
        <v>50</v>
      </c>
      <c r="I308" s="78">
        <v>4.3100000000000005</v>
      </c>
      <c r="J308" s="78">
        <v>1.399</v>
      </c>
      <c r="K308" s="78">
        <v>35.128</v>
      </c>
      <c r="L308" s="78">
        <v>169.08999999999997</v>
      </c>
      <c r="M308" s="73"/>
      <c r="N308" s="139">
        <f>SUM(N296:N307)</f>
        <v>2.8419249999999998</v>
      </c>
    </row>
    <row r="309" spans="1:14" x14ac:dyDescent="0.2">
      <c r="A309" s="78"/>
      <c r="B309" s="71" t="s">
        <v>132</v>
      </c>
      <c r="C309" s="332"/>
      <c r="D309" s="332"/>
      <c r="E309" s="78"/>
      <c r="F309" s="78"/>
      <c r="G309" s="78"/>
      <c r="H309" s="71"/>
      <c r="I309" s="78">
        <f>I264+I273+I284+I289+I295+I308</f>
        <v>47.844000000000001</v>
      </c>
      <c r="J309" s="78">
        <f t="shared" ref="J309:L309" si="21">J264+J273+J284+J289+J295+J308</f>
        <v>31.698999999999998</v>
      </c>
      <c r="K309" s="78">
        <f t="shared" si="21"/>
        <v>162.078</v>
      </c>
      <c r="L309" s="78">
        <f t="shared" si="21"/>
        <v>1072.01</v>
      </c>
      <c r="M309" s="78"/>
      <c r="N309" s="139">
        <f>N308+N294+N293+N292+N289+N284+N273+N264</f>
        <v>45.917484999999999</v>
      </c>
    </row>
    <row r="310" spans="1:14" x14ac:dyDescent="0.2">
      <c r="A310" s="76"/>
      <c r="B310" s="71" t="s">
        <v>84</v>
      </c>
      <c r="C310" s="332"/>
      <c r="D310" s="332"/>
      <c r="E310" s="76"/>
      <c r="F310" s="76"/>
      <c r="G310" s="76"/>
      <c r="H310" s="74"/>
      <c r="I310" s="78">
        <v>78.98299999999999</v>
      </c>
      <c r="J310" s="78">
        <v>82.929000000000002</v>
      </c>
      <c r="K310" s="78">
        <v>327.43799999999999</v>
      </c>
      <c r="L310" s="78">
        <v>2313.5699999999997</v>
      </c>
      <c r="M310" s="73">
        <v>0</v>
      </c>
      <c r="N310" s="139">
        <f>N309+N258</f>
        <v>121.256445</v>
      </c>
    </row>
    <row r="311" spans="1:14" ht="21" x14ac:dyDescent="0.2">
      <c r="A311" s="71" t="s">
        <v>1</v>
      </c>
      <c r="B311" s="91" t="s">
        <v>2</v>
      </c>
      <c r="C311" s="306"/>
      <c r="D311" s="306"/>
      <c r="E311" s="71" t="s">
        <v>3</v>
      </c>
      <c r="F311" s="71" t="s">
        <v>4</v>
      </c>
      <c r="G311" s="71" t="s">
        <v>5</v>
      </c>
      <c r="H311" s="71" t="s">
        <v>6</v>
      </c>
      <c r="I311" s="71" t="s">
        <v>7</v>
      </c>
      <c r="J311" s="71" t="s">
        <v>8</v>
      </c>
      <c r="K311" s="71" t="s">
        <v>9</v>
      </c>
      <c r="L311" s="71" t="s">
        <v>10</v>
      </c>
      <c r="M311" s="73" t="s">
        <v>11</v>
      </c>
      <c r="N311" s="138"/>
    </row>
    <row r="312" spans="1:14" x14ac:dyDescent="0.2">
      <c r="A312" s="180" t="s">
        <v>334</v>
      </c>
      <c r="B312" s="194"/>
      <c r="C312" s="194"/>
      <c r="D312" s="194"/>
      <c r="E312" s="76"/>
      <c r="F312" s="76"/>
      <c r="G312" s="76"/>
      <c r="H312" s="74"/>
      <c r="I312" s="107"/>
      <c r="J312" s="107"/>
      <c r="K312" s="107"/>
      <c r="L312" s="107"/>
      <c r="M312" s="73"/>
      <c r="N312" s="138"/>
    </row>
    <row r="313" spans="1:14" x14ac:dyDescent="0.2">
      <c r="A313" s="516" t="s">
        <v>14</v>
      </c>
      <c r="B313" s="517"/>
      <c r="C313" s="319"/>
      <c r="D313" s="319"/>
      <c r="E313" s="76"/>
      <c r="F313" s="76"/>
      <c r="G313" s="76"/>
      <c r="H313" s="74"/>
      <c r="I313" s="76"/>
      <c r="J313" s="76"/>
      <c r="K313" s="76"/>
      <c r="L313" s="76"/>
      <c r="M313" s="73"/>
      <c r="N313" s="138"/>
    </row>
    <row r="314" spans="1:14" x14ac:dyDescent="0.2">
      <c r="A314" s="76" t="s">
        <v>15</v>
      </c>
      <c r="B314" s="484" t="s">
        <v>166</v>
      </c>
      <c r="C314" s="304"/>
      <c r="D314" s="304"/>
      <c r="E314" s="76" t="s">
        <v>167</v>
      </c>
      <c r="F314" s="76">
        <v>33.299999999999997</v>
      </c>
      <c r="G314" s="76">
        <v>33.299999999999997</v>
      </c>
      <c r="H314" s="74"/>
      <c r="I314" s="76">
        <v>3.4</v>
      </c>
      <c r="J314" s="76">
        <v>0.33</v>
      </c>
      <c r="K314" s="76">
        <v>22.5</v>
      </c>
      <c r="L314" s="76">
        <v>109.2</v>
      </c>
      <c r="M314" s="73">
        <v>29.72</v>
      </c>
      <c r="N314" s="138">
        <f t="shared" si="19"/>
        <v>0.98967599999999989</v>
      </c>
    </row>
    <row r="315" spans="1:14" ht="22.5" x14ac:dyDescent="0.2">
      <c r="A315" s="76"/>
      <c r="B315" s="551"/>
      <c r="C315" s="414" t="s">
        <v>390</v>
      </c>
      <c r="D315" s="414" t="s">
        <v>372</v>
      </c>
      <c r="E315" s="76" t="s">
        <v>20</v>
      </c>
      <c r="F315" s="76">
        <v>7.5</v>
      </c>
      <c r="G315" s="76">
        <v>7.5</v>
      </c>
      <c r="H315" s="74"/>
      <c r="I315" s="76" t="s">
        <v>21</v>
      </c>
      <c r="J315" s="76" t="s">
        <v>21</v>
      </c>
      <c r="K315" s="76">
        <v>7.4</v>
      </c>
      <c r="L315" s="76">
        <v>28.4</v>
      </c>
      <c r="M315" s="73">
        <v>34.799999999999997</v>
      </c>
      <c r="N315" s="138">
        <f t="shared" si="19"/>
        <v>0.26100000000000001</v>
      </c>
    </row>
    <row r="316" spans="1:14" x14ac:dyDescent="0.2">
      <c r="A316" s="76"/>
      <c r="B316" s="109"/>
      <c r="C316" s="313"/>
      <c r="D316" s="313"/>
      <c r="E316" s="76" t="s">
        <v>22</v>
      </c>
      <c r="F316" s="76">
        <v>0.06</v>
      </c>
      <c r="G316" s="76">
        <v>0.06</v>
      </c>
      <c r="H316" s="74"/>
      <c r="I316" s="76"/>
      <c r="J316" s="76"/>
      <c r="K316" s="76"/>
      <c r="L316" s="76"/>
      <c r="M316" s="73">
        <v>8.9</v>
      </c>
      <c r="N316" s="138">
        <f t="shared" si="19"/>
        <v>5.3400000000000008E-4</v>
      </c>
    </row>
    <row r="317" spans="1:14" x14ac:dyDescent="0.2">
      <c r="A317" s="76"/>
      <c r="B317" s="72"/>
      <c r="C317" s="324"/>
      <c r="D317" s="324"/>
      <c r="E317" s="76" t="s">
        <v>19</v>
      </c>
      <c r="F317" s="76">
        <v>73.8</v>
      </c>
      <c r="G317" s="76">
        <v>73.8</v>
      </c>
      <c r="H317" s="74"/>
      <c r="I317" s="76">
        <v>2.08</v>
      </c>
      <c r="J317" s="76">
        <v>2.36</v>
      </c>
      <c r="K317" s="76">
        <v>3.49</v>
      </c>
      <c r="L317" s="76">
        <v>42.8</v>
      </c>
      <c r="M317" s="73">
        <v>49.11</v>
      </c>
      <c r="N317" s="138">
        <f t="shared" si="19"/>
        <v>3.6243179999999997</v>
      </c>
    </row>
    <row r="318" spans="1:14" x14ac:dyDescent="0.2">
      <c r="A318" s="76"/>
      <c r="B318" s="72"/>
      <c r="C318" s="324"/>
      <c r="D318" s="324"/>
      <c r="E318" s="76" t="s">
        <v>23</v>
      </c>
      <c r="F318" s="76">
        <v>5</v>
      </c>
      <c r="G318" s="76">
        <v>5</v>
      </c>
      <c r="H318" s="74"/>
      <c r="I318" s="76">
        <v>0.04</v>
      </c>
      <c r="J318" s="76">
        <v>3.6</v>
      </c>
      <c r="K318" s="76">
        <v>0.28000000000000003</v>
      </c>
      <c r="L318" s="76">
        <v>33.049999999999997</v>
      </c>
      <c r="M318" s="73">
        <v>420.4</v>
      </c>
      <c r="N318" s="138">
        <f t="shared" si="19"/>
        <v>2.1019999999999999</v>
      </c>
    </row>
    <row r="319" spans="1:14" ht="22.5" x14ac:dyDescent="0.2">
      <c r="A319" s="76"/>
      <c r="B319" s="72"/>
      <c r="C319" s="324"/>
      <c r="D319" s="324"/>
      <c r="E319" s="76"/>
      <c r="F319" s="76"/>
      <c r="G319" s="76"/>
      <c r="H319" s="74" t="s">
        <v>24</v>
      </c>
      <c r="I319" s="78">
        <v>5.5200000000000005</v>
      </c>
      <c r="J319" s="78">
        <v>6.29</v>
      </c>
      <c r="K319" s="78">
        <v>33.67</v>
      </c>
      <c r="L319" s="78">
        <v>213.45</v>
      </c>
      <c r="M319" s="73"/>
      <c r="N319" s="139">
        <f>SUM(N314:N318)</f>
        <v>6.9775279999999995</v>
      </c>
    </row>
    <row r="320" spans="1:14" x14ac:dyDescent="0.2">
      <c r="A320" s="76" t="s">
        <v>25</v>
      </c>
      <c r="B320" s="472" t="s">
        <v>26</v>
      </c>
      <c r="C320" s="308"/>
      <c r="D320" s="308"/>
      <c r="E320" s="76" t="s">
        <v>27</v>
      </c>
      <c r="F320" s="76">
        <v>4</v>
      </c>
      <c r="G320" s="76"/>
      <c r="H320" s="74"/>
      <c r="I320" s="76">
        <v>0.19</v>
      </c>
      <c r="J320" s="76">
        <v>0.14000000000000001</v>
      </c>
      <c r="K320" s="76">
        <v>0.3</v>
      </c>
      <c r="L320" s="76"/>
      <c r="M320" s="73">
        <v>174.84</v>
      </c>
      <c r="N320" s="138">
        <f t="shared" si="19"/>
        <v>0.69935999999999998</v>
      </c>
    </row>
    <row r="321" spans="1:14" x14ac:dyDescent="0.2">
      <c r="A321" s="76" t="s">
        <v>28</v>
      </c>
      <c r="B321" s="473"/>
      <c r="C321" s="310">
        <v>200</v>
      </c>
      <c r="D321" s="310">
        <v>200</v>
      </c>
      <c r="E321" s="76" t="s">
        <v>143</v>
      </c>
      <c r="F321" s="76">
        <v>100</v>
      </c>
      <c r="G321" s="76"/>
      <c r="H321" s="74"/>
      <c r="I321" s="76">
        <v>2.82</v>
      </c>
      <c r="J321" s="76">
        <v>3.2</v>
      </c>
      <c r="K321" s="76">
        <v>4.7300000000000004</v>
      </c>
      <c r="L321" s="76">
        <v>58</v>
      </c>
      <c r="M321" s="73">
        <v>49.11</v>
      </c>
      <c r="N321" s="138">
        <f t="shared" si="19"/>
        <v>4.9109999999999996</v>
      </c>
    </row>
    <row r="322" spans="1:14" x14ac:dyDescent="0.2">
      <c r="A322" s="76"/>
      <c r="B322" s="72"/>
      <c r="C322" s="324"/>
      <c r="D322" s="324"/>
      <c r="E322" s="76" t="s">
        <v>20</v>
      </c>
      <c r="F322" s="76">
        <v>20</v>
      </c>
      <c r="G322" s="76"/>
      <c r="H322" s="74"/>
      <c r="I322" s="76" t="s">
        <v>21</v>
      </c>
      <c r="J322" s="76" t="s">
        <v>21</v>
      </c>
      <c r="K322" s="76">
        <v>19.96</v>
      </c>
      <c r="L322" s="76">
        <v>75.8</v>
      </c>
      <c r="M322" s="73">
        <v>34.799999999999997</v>
      </c>
      <c r="N322" s="138">
        <f t="shared" si="19"/>
        <v>0.69599999999999995</v>
      </c>
    </row>
    <row r="323" spans="1:14" x14ac:dyDescent="0.2">
      <c r="A323" s="76"/>
      <c r="B323" s="72"/>
      <c r="C323" s="324"/>
      <c r="D323" s="324"/>
      <c r="E323" s="76"/>
      <c r="F323" s="76"/>
      <c r="G323" s="76"/>
      <c r="H323" s="74">
        <v>200</v>
      </c>
      <c r="I323" s="78">
        <v>3.01</v>
      </c>
      <c r="J323" s="78">
        <v>3.3400000000000003</v>
      </c>
      <c r="K323" s="78">
        <v>24.990000000000002</v>
      </c>
      <c r="L323" s="78">
        <v>133.80000000000001</v>
      </c>
      <c r="M323" s="73"/>
      <c r="N323" s="139">
        <f>SUM(N320:N322)</f>
        <v>6.3063599999999997</v>
      </c>
    </row>
    <row r="324" spans="1:14" x14ac:dyDescent="0.2">
      <c r="A324" s="76" t="s">
        <v>29</v>
      </c>
      <c r="B324" s="474" t="s">
        <v>30</v>
      </c>
      <c r="C324" s="324"/>
      <c r="D324" s="324"/>
      <c r="E324" s="76" t="s">
        <v>31</v>
      </c>
      <c r="F324" s="76">
        <v>80</v>
      </c>
      <c r="G324" s="76">
        <v>80</v>
      </c>
      <c r="H324" s="74"/>
      <c r="I324" s="76">
        <v>6.96</v>
      </c>
      <c r="J324" s="76">
        <v>1.2</v>
      </c>
      <c r="K324" s="76">
        <v>32.96</v>
      </c>
      <c r="L324" s="76">
        <v>181</v>
      </c>
      <c r="M324" s="73">
        <v>54.2</v>
      </c>
      <c r="N324" s="138">
        <f t="shared" si="19"/>
        <v>4.3360000000000003</v>
      </c>
    </row>
    <row r="325" spans="1:14" ht="22.5" x14ac:dyDescent="0.2">
      <c r="A325" s="76"/>
      <c r="B325" s="474"/>
      <c r="C325" s="352" t="s">
        <v>384</v>
      </c>
      <c r="D325" s="352" t="s">
        <v>385</v>
      </c>
      <c r="E325" s="76" t="s">
        <v>32</v>
      </c>
      <c r="F325" s="76">
        <v>10</v>
      </c>
      <c r="G325" s="76"/>
      <c r="H325" s="74"/>
      <c r="I325" s="76">
        <v>2.68</v>
      </c>
      <c r="J325" s="76">
        <v>2.57</v>
      </c>
      <c r="K325" s="76" t="s">
        <v>21</v>
      </c>
      <c r="L325" s="76">
        <v>33.79</v>
      </c>
      <c r="M325" s="73">
        <v>429.3</v>
      </c>
      <c r="N325" s="138">
        <f t="shared" si="19"/>
        <v>4.2930000000000001</v>
      </c>
    </row>
    <row r="326" spans="1:14" x14ac:dyDescent="0.2">
      <c r="A326" s="76"/>
      <c r="B326" s="72"/>
      <c r="C326" s="324"/>
      <c r="D326" s="324"/>
      <c r="E326" s="76" t="s">
        <v>33</v>
      </c>
      <c r="F326" s="76">
        <v>10</v>
      </c>
      <c r="G326" s="76"/>
      <c r="H326" s="74"/>
      <c r="I326" s="76">
        <v>0.08</v>
      </c>
      <c r="J326" s="76">
        <v>7.25</v>
      </c>
      <c r="K326" s="76">
        <v>0.26</v>
      </c>
      <c r="L326" s="76">
        <v>66.099999999999994</v>
      </c>
      <c r="M326" s="73">
        <v>420.4</v>
      </c>
      <c r="N326" s="138">
        <f t="shared" si="19"/>
        <v>4.2039999999999997</v>
      </c>
    </row>
    <row r="327" spans="1:14" ht="33.75" x14ac:dyDescent="0.2">
      <c r="A327" s="76"/>
      <c r="B327" s="72"/>
      <c r="C327" s="324"/>
      <c r="D327" s="324"/>
      <c r="E327" s="76"/>
      <c r="F327" s="76"/>
      <c r="G327" s="76"/>
      <c r="H327" s="74" t="s">
        <v>35</v>
      </c>
      <c r="I327" s="78">
        <v>9.7200000000000006</v>
      </c>
      <c r="J327" s="78">
        <v>11.02</v>
      </c>
      <c r="K327" s="78">
        <v>33.22</v>
      </c>
      <c r="L327" s="78">
        <v>280.89</v>
      </c>
      <c r="M327" s="73"/>
      <c r="N327" s="139">
        <f>SUM(N324:N326)</f>
        <v>12.833000000000002</v>
      </c>
    </row>
    <row r="328" spans="1:14" x14ac:dyDescent="0.2">
      <c r="A328" s="76"/>
      <c r="B328" s="72" t="s">
        <v>144</v>
      </c>
      <c r="C328" s="324">
        <v>120</v>
      </c>
      <c r="D328" s="324">
        <v>120</v>
      </c>
      <c r="E328" s="76" t="s">
        <v>168</v>
      </c>
      <c r="F328" s="76">
        <v>120</v>
      </c>
      <c r="G328" s="76">
        <v>120</v>
      </c>
      <c r="H328" s="74">
        <v>120</v>
      </c>
      <c r="I328" s="76">
        <v>1.8</v>
      </c>
      <c r="J328" s="76">
        <v>0.84</v>
      </c>
      <c r="K328" s="76">
        <v>18.309999999999999</v>
      </c>
      <c r="L328" s="76">
        <v>74.760000000000005</v>
      </c>
      <c r="M328" s="73">
        <v>73.58</v>
      </c>
      <c r="N328" s="139">
        <f t="shared" si="19"/>
        <v>8.829600000000001</v>
      </c>
    </row>
    <row r="329" spans="1:14" x14ac:dyDescent="0.2">
      <c r="A329" s="76" t="s">
        <v>38</v>
      </c>
      <c r="B329" s="452" t="s">
        <v>430</v>
      </c>
      <c r="C329" s="324">
        <v>200</v>
      </c>
      <c r="D329" s="324">
        <v>200</v>
      </c>
      <c r="E329" s="461" t="s">
        <v>430</v>
      </c>
      <c r="F329" s="76">
        <v>200</v>
      </c>
      <c r="G329" s="76">
        <v>200</v>
      </c>
      <c r="H329" s="74">
        <v>200</v>
      </c>
      <c r="I329" s="76"/>
      <c r="J329" s="76"/>
      <c r="K329" s="76">
        <v>19</v>
      </c>
      <c r="L329" s="76">
        <v>75</v>
      </c>
      <c r="M329" s="73">
        <v>107.9</v>
      </c>
      <c r="N329" s="139">
        <f t="shared" si="19"/>
        <v>21.58</v>
      </c>
    </row>
    <row r="330" spans="1:14" x14ac:dyDescent="0.2">
      <c r="E330" s="76"/>
      <c r="F330" s="76"/>
      <c r="G330" s="76">
        <v>2</v>
      </c>
      <c r="H330" s="74"/>
      <c r="I330" s="107">
        <f>SUM(I328:I329)</f>
        <v>1.8</v>
      </c>
      <c r="J330" s="107">
        <f>SUM(J328:J329)</f>
        <v>0.84</v>
      </c>
      <c r="K330" s="107">
        <f>SUM(K328:K329)</f>
        <v>37.31</v>
      </c>
      <c r="L330" s="107">
        <f>SUM(L328:L329)</f>
        <v>149.76</v>
      </c>
      <c r="M330" s="107"/>
      <c r="N330" s="138"/>
    </row>
    <row r="331" spans="1:14" x14ac:dyDescent="0.2">
      <c r="A331" s="475" t="s">
        <v>39</v>
      </c>
      <c r="B331" s="476"/>
      <c r="C331" s="312"/>
      <c r="D331" s="312"/>
      <c r="E331" s="76"/>
      <c r="F331" s="76"/>
      <c r="G331" s="76"/>
      <c r="H331" s="74"/>
      <c r="I331" s="107">
        <f>I319+I323+I327+I330</f>
        <v>20.05</v>
      </c>
      <c r="J331" s="107">
        <f>J319+J323+J327+J330</f>
        <v>21.49</v>
      </c>
      <c r="K331" s="107">
        <f>K319+K323+K327+K330</f>
        <v>129.19</v>
      </c>
      <c r="L331" s="107">
        <f>L319+L323+L327+L330</f>
        <v>777.9</v>
      </c>
      <c r="M331" s="107"/>
      <c r="N331" s="139">
        <f>N329+N328+N327+N323+N319</f>
        <v>56.526487999999993</v>
      </c>
    </row>
    <row r="332" spans="1:14" x14ac:dyDescent="0.2">
      <c r="A332" s="149" t="s">
        <v>40</v>
      </c>
      <c r="B332" s="150"/>
      <c r="C332" s="321"/>
      <c r="D332" s="321"/>
      <c r="E332" s="151"/>
      <c r="F332" s="151"/>
      <c r="G332" s="151"/>
      <c r="H332" s="152"/>
      <c r="I332" s="151" t="s">
        <v>85</v>
      </c>
      <c r="J332" s="151"/>
      <c r="K332" s="151"/>
      <c r="L332" s="151"/>
      <c r="M332" s="153"/>
      <c r="N332" s="138"/>
    </row>
    <row r="333" spans="1:14" x14ac:dyDescent="0.2">
      <c r="A333" s="181"/>
      <c r="B333" s="474" t="s">
        <v>146</v>
      </c>
      <c r="C333" s="324"/>
      <c r="D333" s="324"/>
      <c r="E333" s="181" t="s">
        <v>147</v>
      </c>
      <c r="F333" s="181">
        <v>86.67</v>
      </c>
      <c r="G333" s="181" t="s">
        <v>148</v>
      </c>
      <c r="H333" s="179"/>
      <c r="I333" s="181">
        <v>1.3</v>
      </c>
      <c r="J333" s="181">
        <v>0.69</v>
      </c>
      <c r="K333" s="181">
        <v>7</v>
      </c>
      <c r="L333" s="181">
        <v>29.12</v>
      </c>
      <c r="M333" s="73">
        <v>18.61</v>
      </c>
      <c r="N333" s="138">
        <f t="shared" ref="N333:N336" si="22">F333*M333/1000</f>
        <v>1.6129286999999999</v>
      </c>
    </row>
    <row r="334" spans="1:14" x14ac:dyDescent="0.2">
      <c r="A334" s="181" t="s">
        <v>149</v>
      </c>
      <c r="B334" s="474"/>
      <c r="C334" s="324">
        <v>80</v>
      </c>
      <c r="D334" s="324">
        <v>120</v>
      </c>
      <c r="E334" s="181" t="s">
        <v>51</v>
      </c>
      <c r="F334" s="181">
        <v>5</v>
      </c>
      <c r="G334" s="181">
        <v>5</v>
      </c>
      <c r="H334" s="179"/>
      <c r="I334" s="181"/>
      <c r="J334" s="181">
        <v>6.99</v>
      </c>
      <c r="K334" s="181"/>
      <c r="L334" s="181">
        <v>62.93</v>
      </c>
      <c r="M334" s="73">
        <v>74.78</v>
      </c>
      <c r="N334" s="138">
        <f t="shared" si="22"/>
        <v>0.37389999999999995</v>
      </c>
    </row>
    <row r="335" spans="1:14" x14ac:dyDescent="0.2">
      <c r="A335" s="181"/>
      <c r="B335" s="174"/>
      <c r="C335" s="324"/>
      <c r="D335" s="324"/>
      <c r="E335" s="181" t="s">
        <v>45</v>
      </c>
      <c r="F335" s="181">
        <v>30</v>
      </c>
      <c r="G335" s="181">
        <v>26.4</v>
      </c>
      <c r="H335" s="179"/>
      <c r="I335" s="181">
        <v>0.12</v>
      </c>
      <c r="J335" s="181">
        <v>0.105</v>
      </c>
      <c r="K335" s="181">
        <v>2.58</v>
      </c>
      <c r="L335" s="181">
        <v>11.88</v>
      </c>
      <c r="M335" s="73">
        <v>72.8</v>
      </c>
      <c r="N335" s="138">
        <f t="shared" si="22"/>
        <v>2.1840000000000002</v>
      </c>
    </row>
    <row r="336" spans="1:14" x14ac:dyDescent="0.2">
      <c r="A336" s="181"/>
      <c r="B336" s="174"/>
      <c r="C336" s="324"/>
      <c r="D336" s="324"/>
      <c r="E336" s="181" t="s">
        <v>20</v>
      </c>
      <c r="F336" s="181">
        <v>3</v>
      </c>
      <c r="G336" s="181">
        <v>3</v>
      </c>
      <c r="H336" s="179"/>
      <c r="I336" s="181"/>
      <c r="J336" s="181"/>
      <c r="K336" s="181">
        <v>2.99</v>
      </c>
      <c r="L336" s="181">
        <v>11.38</v>
      </c>
      <c r="M336" s="73">
        <v>34.799999999999997</v>
      </c>
      <c r="N336" s="138">
        <f t="shared" si="22"/>
        <v>0.10439999999999999</v>
      </c>
    </row>
    <row r="337" spans="1:14" x14ac:dyDescent="0.2">
      <c r="A337" s="181"/>
      <c r="B337" s="174"/>
      <c r="C337" s="324"/>
      <c r="D337" s="324"/>
      <c r="E337" s="181"/>
      <c r="F337" s="181"/>
      <c r="G337" s="181"/>
      <c r="H337" s="179">
        <v>100</v>
      </c>
      <c r="I337" s="78">
        <v>1.42</v>
      </c>
      <c r="J337" s="78">
        <v>7.7850000000000001</v>
      </c>
      <c r="K337" s="78">
        <v>12.57</v>
      </c>
      <c r="L337" s="78">
        <v>115.30999999999999</v>
      </c>
      <c r="M337" s="73"/>
      <c r="N337" s="139">
        <f>SUM(N333:N336)</f>
        <v>4.2752286999999995</v>
      </c>
    </row>
    <row r="338" spans="1:14" ht="13.5" customHeight="1" x14ac:dyDescent="0.2">
      <c r="A338" s="151" t="s">
        <v>169</v>
      </c>
      <c r="B338" s="530" t="s">
        <v>170</v>
      </c>
      <c r="C338" s="399" t="s">
        <v>57</v>
      </c>
      <c r="D338" s="399" t="s">
        <v>57</v>
      </c>
      <c r="E338" s="151" t="s">
        <v>49</v>
      </c>
      <c r="F338" s="151">
        <v>62.5</v>
      </c>
      <c r="G338" s="151">
        <v>50</v>
      </c>
      <c r="H338" s="152"/>
      <c r="I338" s="151">
        <v>0.15</v>
      </c>
      <c r="J338" s="151">
        <v>0.05</v>
      </c>
      <c r="K338" s="151">
        <v>2.85</v>
      </c>
      <c r="L338" s="151">
        <v>13.5</v>
      </c>
      <c r="M338" s="153">
        <v>15.4</v>
      </c>
      <c r="N338" s="138">
        <f t="shared" ref="N338:N400" si="23">F338*M338/1000</f>
        <v>0.96250000000000002</v>
      </c>
    </row>
    <row r="339" spans="1:14" x14ac:dyDescent="0.2">
      <c r="A339" s="151"/>
      <c r="B339" s="530"/>
      <c r="C339" s="321"/>
      <c r="D339" s="321"/>
      <c r="E339" s="151" t="s">
        <v>43</v>
      </c>
      <c r="F339" s="151">
        <v>12.5</v>
      </c>
      <c r="G339" s="151">
        <v>10</v>
      </c>
      <c r="H339" s="152"/>
      <c r="I339" s="151">
        <v>0.12</v>
      </c>
      <c r="J339" s="151">
        <v>0.05</v>
      </c>
      <c r="K339" s="151">
        <v>6.3</v>
      </c>
      <c r="L339" s="151">
        <v>3.4</v>
      </c>
      <c r="M339" s="153">
        <v>21.2</v>
      </c>
      <c r="N339" s="138">
        <f t="shared" si="23"/>
        <v>0.26500000000000001</v>
      </c>
    </row>
    <row r="340" spans="1:14" ht="9.75" customHeight="1" x14ac:dyDescent="0.2">
      <c r="A340" s="151"/>
      <c r="B340" s="150"/>
      <c r="C340" s="321"/>
      <c r="D340" s="321"/>
      <c r="E340" s="151" t="s">
        <v>52</v>
      </c>
      <c r="F340" s="151">
        <v>12</v>
      </c>
      <c r="G340" s="151">
        <v>10</v>
      </c>
      <c r="H340" s="152"/>
      <c r="I340" s="151">
        <v>0.6</v>
      </c>
      <c r="J340" s="151">
        <v>0.12</v>
      </c>
      <c r="K340" s="151">
        <v>4.8899999999999997</v>
      </c>
      <c r="L340" s="151">
        <v>24.6</v>
      </c>
      <c r="M340" s="153">
        <v>23.6</v>
      </c>
      <c r="N340" s="138">
        <f t="shared" si="23"/>
        <v>0.28320000000000006</v>
      </c>
    </row>
    <row r="341" spans="1:14" x14ac:dyDescent="0.2">
      <c r="A341" s="151"/>
      <c r="B341" s="150"/>
      <c r="C341" s="321"/>
      <c r="D341" s="321"/>
      <c r="E341" s="151" t="s">
        <v>50</v>
      </c>
      <c r="F341" s="151">
        <v>40</v>
      </c>
      <c r="G341" s="151">
        <v>30</v>
      </c>
      <c r="H341" s="152"/>
      <c r="I341" s="151">
        <v>0.8</v>
      </c>
      <c r="J341" s="151">
        <v>0.11</v>
      </c>
      <c r="K341" s="151">
        <v>0.37</v>
      </c>
      <c r="L341" s="151">
        <v>23.04</v>
      </c>
      <c r="M341" s="153">
        <v>22</v>
      </c>
      <c r="N341" s="138">
        <f t="shared" si="23"/>
        <v>0.88</v>
      </c>
    </row>
    <row r="342" spans="1:14" x14ac:dyDescent="0.2">
      <c r="A342" s="151"/>
      <c r="B342" s="150"/>
      <c r="C342" s="321"/>
      <c r="D342" s="321"/>
      <c r="E342" s="151" t="s">
        <v>171</v>
      </c>
      <c r="F342" s="151">
        <v>0</v>
      </c>
      <c r="G342" s="151">
        <v>0</v>
      </c>
      <c r="H342" s="152"/>
      <c r="I342" s="151">
        <v>3.88</v>
      </c>
      <c r="J342" s="151"/>
      <c r="K342" s="151"/>
      <c r="L342" s="151"/>
      <c r="M342" s="153">
        <v>0</v>
      </c>
      <c r="N342" s="138">
        <f t="shared" si="23"/>
        <v>0</v>
      </c>
    </row>
    <row r="343" spans="1:14" x14ac:dyDescent="0.2">
      <c r="A343" s="151"/>
      <c r="B343" s="150"/>
      <c r="C343" s="321"/>
      <c r="D343" s="321"/>
      <c r="E343" s="151" t="s">
        <v>172</v>
      </c>
      <c r="F343" s="151">
        <v>5</v>
      </c>
      <c r="G343" s="151">
        <v>5</v>
      </c>
      <c r="H343" s="152"/>
      <c r="I343" s="151"/>
      <c r="J343" s="151"/>
      <c r="K343" s="151"/>
      <c r="L343" s="151"/>
      <c r="M343" s="153">
        <v>94.2</v>
      </c>
      <c r="N343" s="138">
        <f t="shared" si="23"/>
        <v>0.47099999999999997</v>
      </c>
    </row>
    <row r="344" spans="1:14" x14ac:dyDescent="0.2">
      <c r="A344" s="151"/>
      <c r="B344" s="150"/>
      <c r="C344" s="321"/>
      <c r="D344" s="321"/>
      <c r="E344" s="151" t="s">
        <v>51</v>
      </c>
      <c r="F344" s="151">
        <v>5</v>
      </c>
      <c r="G344" s="151">
        <v>5</v>
      </c>
      <c r="H344" s="152"/>
      <c r="I344" s="151"/>
      <c r="J344" s="151">
        <v>4.99</v>
      </c>
      <c r="K344" s="151"/>
      <c r="L344" s="151">
        <v>44.95</v>
      </c>
      <c r="M344" s="153">
        <v>74.78</v>
      </c>
      <c r="N344" s="138">
        <f t="shared" si="23"/>
        <v>0.37389999999999995</v>
      </c>
    </row>
    <row r="345" spans="1:14" x14ac:dyDescent="0.2">
      <c r="A345" s="151"/>
      <c r="B345" s="150"/>
      <c r="C345" s="321"/>
      <c r="D345" s="321"/>
      <c r="E345" s="151" t="s">
        <v>22</v>
      </c>
      <c r="F345" s="151">
        <v>1</v>
      </c>
      <c r="G345" s="151"/>
      <c r="H345" s="152"/>
      <c r="I345" s="151">
        <v>0.8</v>
      </c>
      <c r="J345" s="151">
        <v>0.2</v>
      </c>
      <c r="K345" s="151"/>
      <c r="L345" s="151">
        <v>6</v>
      </c>
      <c r="M345" s="153">
        <v>8.9</v>
      </c>
      <c r="N345" s="138">
        <f t="shared" si="23"/>
        <v>8.8999999999999999E-3</v>
      </c>
    </row>
    <row r="346" spans="1:14" x14ac:dyDescent="0.2">
      <c r="A346" s="151"/>
      <c r="B346" s="150"/>
      <c r="C346" s="321"/>
      <c r="D346" s="321"/>
      <c r="E346" s="151" t="s">
        <v>173</v>
      </c>
      <c r="F346" s="151">
        <v>200</v>
      </c>
      <c r="G346" s="151">
        <v>200</v>
      </c>
      <c r="H346" s="152"/>
      <c r="I346" s="151">
        <v>9.68</v>
      </c>
      <c r="J346" s="151">
        <v>6.24</v>
      </c>
      <c r="K346" s="151"/>
      <c r="L346" s="151">
        <v>88.29</v>
      </c>
      <c r="M346" s="153">
        <v>6</v>
      </c>
      <c r="N346" s="138">
        <f t="shared" si="23"/>
        <v>1.2</v>
      </c>
    </row>
    <row r="347" spans="1:14" x14ac:dyDescent="0.2">
      <c r="A347" s="151"/>
      <c r="B347" s="150"/>
      <c r="C347" s="321"/>
      <c r="D347" s="321"/>
      <c r="E347" s="151" t="s">
        <v>153</v>
      </c>
      <c r="F347" s="151">
        <v>54</v>
      </c>
      <c r="G347" s="151">
        <v>40</v>
      </c>
      <c r="H347" s="152"/>
      <c r="I347" s="151">
        <v>10</v>
      </c>
      <c r="J347" s="151">
        <v>6.48</v>
      </c>
      <c r="K347" s="151" t="s">
        <v>21</v>
      </c>
      <c r="L347" s="151">
        <v>88.29</v>
      </c>
      <c r="M347" s="153">
        <v>279.3</v>
      </c>
      <c r="N347" s="138">
        <f t="shared" si="23"/>
        <v>15.0822</v>
      </c>
    </row>
    <row r="348" spans="1:14" x14ac:dyDescent="0.2">
      <c r="A348" s="151"/>
      <c r="B348" s="150"/>
      <c r="C348" s="321"/>
      <c r="D348" s="321"/>
      <c r="E348" s="151" t="s">
        <v>56</v>
      </c>
      <c r="F348" s="151">
        <v>10</v>
      </c>
      <c r="G348" s="151">
        <v>10</v>
      </c>
      <c r="H348" s="152">
        <v>10</v>
      </c>
      <c r="I348" s="151">
        <v>0.28000000000000003</v>
      </c>
      <c r="J348" s="151">
        <v>2</v>
      </c>
      <c r="K348" s="151">
        <v>0.32</v>
      </c>
      <c r="L348" s="151">
        <v>20.64</v>
      </c>
      <c r="M348" s="153">
        <v>142.30000000000001</v>
      </c>
      <c r="N348" s="138">
        <f t="shared" si="23"/>
        <v>1.423</v>
      </c>
    </row>
    <row r="349" spans="1:14" ht="22.5" x14ac:dyDescent="0.2">
      <c r="A349" s="151"/>
      <c r="B349" s="150"/>
      <c r="C349" s="321"/>
      <c r="D349" s="321"/>
      <c r="E349" s="151"/>
      <c r="F349" s="151"/>
      <c r="G349" s="151"/>
      <c r="H349" s="152" t="s">
        <v>57</v>
      </c>
      <c r="I349" s="149">
        <v>26.310000000000002</v>
      </c>
      <c r="J349" s="149">
        <v>20.240000000000002</v>
      </c>
      <c r="K349" s="149">
        <v>14.729999999999999</v>
      </c>
      <c r="L349" s="149">
        <v>312.70999999999998</v>
      </c>
      <c r="M349" s="153"/>
      <c r="N349" s="139">
        <f>SUM(N338:N348)</f>
        <v>20.9497</v>
      </c>
    </row>
    <row r="350" spans="1:14" x14ac:dyDescent="0.2">
      <c r="A350" s="151" t="s">
        <v>174</v>
      </c>
      <c r="B350" s="531" t="s">
        <v>175</v>
      </c>
      <c r="C350" s="322"/>
      <c r="D350" s="322"/>
      <c r="E350" s="151" t="s">
        <v>60</v>
      </c>
      <c r="F350" s="151">
        <v>55.6</v>
      </c>
      <c r="G350" s="151">
        <v>41.7</v>
      </c>
      <c r="H350" s="152"/>
      <c r="I350" s="151">
        <v>10.3</v>
      </c>
      <c r="J350" s="151">
        <v>6.67</v>
      </c>
      <c r="K350" s="151"/>
      <c r="L350" s="151">
        <v>90.91</v>
      </c>
      <c r="M350" s="153">
        <v>279.3</v>
      </c>
      <c r="N350" s="138">
        <f t="shared" si="23"/>
        <v>15.529080000000002</v>
      </c>
    </row>
    <row r="351" spans="1:14" x14ac:dyDescent="0.2">
      <c r="A351" s="151"/>
      <c r="B351" s="532"/>
      <c r="C351" s="333">
        <v>60</v>
      </c>
      <c r="D351" s="333">
        <v>80</v>
      </c>
      <c r="E351" s="151" t="s">
        <v>71</v>
      </c>
      <c r="F351" s="151">
        <v>8</v>
      </c>
      <c r="G351" s="151">
        <v>8</v>
      </c>
      <c r="H351" s="152">
        <v>70</v>
      </c>
      <c r="I351" s="151">
        <v>0.69</v>
      </c>
      <c r="J351" s="151">
        <v>0.12</v>
      </c>
      <c r="K351" s="151">
        <v>3.12</v>
      </c>
      <c r="L351" s="151">
        <v>16.72</v>
      </c>
      <c r="M351" s="153">
        <v>54.2</v>
      </c>
      <c r="N351" s="138">
        <f t="shared" si="23"/>
        <v>0.43360000000000004</v>
      </c>
    </row>
    <row r="352" spans="1:14" x14ac:dyDescent="0.2">
      <c r="A352" s="151"/>
      <c r="B352" s="150"/>
      <c r="C352" s="321"/>
      <c r="D352" s="321"/>
      <c r="E352" s="151" t="s">
        <v>19</v>
      </c>
      <c r="F352" s="151">
        <v>11</v>
      </c>
      <c r="G352" s="151">
        <v>11</v>
      </c>
      <c r="H352" s="152"/>
      <c r="I352" s="151"/>
      <c r="J352" s="151"/>
      <c r="K352" s="151"/>
      <c r="L352" s="151"/>
      <c r="M352" s="153">
        <v>49.11</v>
      </c>
      <c r="N352" s="138">
        <f t="shared" si="23"/>
        <v>0.54021000000000008</v>
      </c>
    </row>
    <row r="353" spans="1:14" x14ac:dyDescent="0.2">
      <c r="A353" s="151"/>
      <c r="B353" s="150"/>
      <c r="C353" s="321"/>
      <c r="D353" s="321"/>
      <c r="E353" s="151" t="s">
        <v>176</v>
      </c>
      <c r="F353" s="151"/>
      <c r="G353" s="151">
        <v>56</v>
      </c>
      <c r="H353" s="152"/>
      <c r="I353" s="151"/>
      <c r="J353" s="151"/>
      <c r="K353" s="151"/>
      <c r="L353" s="151"/>
      <c r="M353" s="153"/>
      <c r="N353" s="138">
        <f t="shared" si="23"/>
        <v>0</v>
      </c>
    </row>
    <row r="354" spans="1:14" x14ac:dyDescent="0.2">
      <c r="A354" s="151"/>
      <c r="B354" s="150"/>
      <c r="C354" s="321"/>
      <c r="D354" s="321"/>
      <c r="E354" s="151" t="s">
        <v>52</v>
      </c>
      <c r="F354" s="151">
        <v>31</v>
      </c>
      <c r="G354" s="151">
        <v>23.56</v>
      </c>
      <c r="H354" s="152"/>
      <c r="I354" s="151">
        <v>0.62</v>
      </c>
      <c r="J354" s="151"/>
      <c r="K354" s="151">
        <v>1.53</v>
      </c>
      <c r="L354" s="151">
        <v>7.71</v>
      </c>
      <c r="M354" s="153">
        <v>23.6</v>
      </c>
      <c r="N354" s="138">
        <f t="shared" si="23"/>
        <v>0.73160000000000003</v>
      </c>
    </row>
    <row r="355" spans="1:14" x14ac:dyDescent="0.2">
      <c r="A355" s="151"/>
      <c r="B355" s="150"/>
      <c r="C355" s="321"/>
      <c r="D355" s="321"/>
      <c r="E355" s="151" t="s">
        <v>51</v>
      </c>
      <c r="F355" s="151">
        <v>4</v>
      </c>
      <c r="G355" s="151">
        <v>4</v>
      </c>
      <c r="H355" s="152"/>
      <c r="I355" s="151"/>
      <c r="J355" s="151">
        <v>3.99</v>
      </c>
      <c r="K355" s="151">
        <v>35.96</v>
      </c>
      <c r="L355" s="151"/>
      <c r="M355" s="153">
        <v>74.78</v>
      </c>
      <c r="N355" s="138">
        <f t="shared" si="23"/>
        <v>0.29912</v>
      </c>
    </row>
    <row r="356" spans="1:14" x14ac:dyDescent="0.2">
      <c r="A356" s="151"/>
      <c r="B356" s="150"/>
      <c r="C356" s="321"/>
      <c r="D356" s="321"/>
      <c r="E356" s="151" t="s">
        <v>177</v>
      </c>
      <c r="F356" s="151"/>
      <c r="G356" s="151">
        <v>13</v>
      </c>
      <c r="H356" s="152"/>
      <c r="I356" s="151"/>
      <c r="J356" s="151"/>
      <c r="K356" s="151"/>
      <c r="L356" s="151"/>
      <c r="M356" s="153"/>
      <c r="N356" s="138">
        <f t="shared" si="23"/>
        <v>0</v>
      </c>
    </row>
    <row r="357" spans="1:14" x14ac:dyDescent="0.2">
      <c r="A357" s="151"/>
      <c r="B357" s="150"/>
      <c r="C357" s="321"/>
      <c r="D357" s="321"/>
      <c r="E357" s="151" t="s">
        <v>91</v>
      </c>
      <c r="F357" s="151">
        <v>5</v>
      </c>
      <c r="G357" s="151">
        <v>5</v>
      </c>
      <c r="H357" s="152"/>
      <c r="I357" s="151">
        <v>0.76</v>
      </c>
      <c r="J357" s="151">
        <v>0.63</v>
      </c>
      <c r="K357" s="151">
        <v>0.03</v>
      </c>
      <c r="L357" s="151">
        <v>8.1999999999999993</v>
      </c>
      <c r="M357" s="153">
        <v>130</v>
      </c>
      <c r="N357" s="138">
        <f t="shared" si="23"/>
        <v>0.65</v>
      </c>
    </row>
    <row r="358" spans="1:14" x14ac:dyDescent="0.2">
      <c r="A358" s="151"/>
      <c r="B358" s="150"/>
      <c r="C358" s="321"/>
      <c r="D358" s="321"/>
      <c r="E358" s="151" t="s">
        <v>93</v>
      </c>
      <c r="F358" s="151">
        <v>6</v>
      </c>
      <c r="G358" s="151">
        <v>6</v>
      </c>
      <c r="H358" s="152"/>
      <c r="I358" s="151">
        <v>0.52</v>
      </c>
      <c r="J358" s="151">
        <v>0.08</v>
      </c>
      <c r="K358" s="151">
        <v>2.3199999999999998</v>
      </c>
      <c r="L358" s="151">
        <v>12.54</v>
      </c>
      <c r="M358" s="153">
        <v>54.2</v>
      </c>
      <c r="N358" s="138">
        <f t="shared" si="23"/>
        <v>0.32520000000000004</v>
      </c>
    </row>
    <row r="359" spans="1:14" x14ac:dyDescent="0.2">
      <c r="A359" s="151"/>
      <c r="B359" s="150"/>
      <c r="C359" s="321"/>
      <c r="D359" s="321"/>
      <c r="E359" s="151" t="s">
        <v>95</v>
      </c>
      <c r="F359" s="151"/>
      <c r="G359" s="151">
        <v>82</v>
      </c>
      <c r="H359" s="152"/>
      <c r="I359" s="151"/>
      <c r="J359" s="151"/>
      <c r="K359" s="151"/>
      <c r="L359" s="151"/>
      <c r="M359" s="153"/>
      <c r="N359" s="138">
        <f t="shared" si="23"/>
        <v>0</v>
      </c>
    </row>
    <row r="360" spans="1:14" x14ac:dyDescent="0.2">
      <c r="A360" s="151"/>
      <c r="B360" s="150"/>
      <c r="C360" s="321"/>
      <c r="D360" s="321"/>
      <c r="E360" s="151" t="s">
        <v>51</v>
      </c>
      <c r="F360" s="151">
        <v>4</v>
      </c>
      <c r="G360" s="151">
        <v>4</v>
      </c>
      <c r="H360" s="152"/>
      <c r="I360" s="151"/>
      <c r="J360" s="151"/>
      <c r="K360" s="151">
        <v>3.99</v>
      </c>
      <c r="L360" s="151">
        <v>35.96</v>
      </c>
      <c r="M360" s="153">
        <v>74.8</v>
      </c>
      <c r="N360" s="138">
        <f t="shared" si="23"/>
        <v>0.29919999999999997</v>
      </c>
    </row>
    <row r="361" spans="1:14" x14ac:dyDescent="0.2">
      <c r="A361" s="151"/>
      <c r="B361" s="150"/>
      <c r="C361" s="321"/>
      <c r="D361" s="321"/>
      <c r="E361" s="151" t="s">
        <v>178</v>
      </c>
      <c r="F361" s="151">
        <v>0</v>
      </c>
      <c r="G361" s="151"/>
      <c r="H361" s="152"/>
      <c r="I361" s="151">
        <v>0.03</v>
      </c>
      <c r="J361" s="151"/>
      <c r="K361" s="151">
        <v>0.03</v>
      </c>
      <c r="L361" s="151">
        <v>7.85</v>
      </c>
      <c r="M361" s="153">
        <v>0</v>
      </c>
      <c r="N361" s="138">
        <f t="shared" si="23"/>
        <v>0</v>
      </c>
    </row>
    <row r="362" spans="1:14" x14ac:dyDescent="0.2">
      <c r="A362" s="151"/>
      <c r="B362" s="150"/>
      <c r="C362" s="321"/>
      <c r="D362" s="321"/>
      <c r="E362" s="151" t="s">
        <v>51</v>
      </c>
      <c r="F362" s="151">
        <v>1</v>
      </c>
      <c r="G362" s="151"/>
      <c r="H362" s="152"/>
      <c r="I362" s="151"/>
      <c r="J362" s="151">
        <v>1</v>
      </c>
      <c r="K362" s="151"/>
      <c r="L362" s="151">
        <v>8.99</v>
      </c>
      <c r="M362" s="153">
        <v>74.78</v>
      </c>
      <c r="N362" s="138">
        <f t="shared" si="23"/>
        <v>7.4779999999999999E-2</v>
      </c>
    </row>
    <row r="363" spans="1:14" x14ac:dyDescent="0.2">
      <c r="A363" s="151"/>
      <c r="B363" s="150"/>
      <c r="C363" s="321"/>
      <c r="D363" s="321"/>
      <c r="E363" s="151"/>
      <c r="F363" s="151"/>
      <c r="G363" s="151"/>
      <c r="H363" s="152"/>
      <c r="I363" s="149">
        <v>12.919999999999998</v>
      </c>
      <c r="J363" s="149">
        <v>12.490000000000002</v>
      </c>
      <c r="K363" s="149">
        <v>46.980000000000004</v>
      </c>
      <c r="L363" s="149">
        <v>188.88</v>
      </c>
      <c r="M363" s="153"/>
      <c r="N363" s="139">
        <f>SUM(N350:N362)</f>
        <v>18.882789999999996</v>
      </c>
    </row>
    <row r="364" spans="1:14" x14ac:dyDescent="0.2">
      <c r="A364" s="151" t="s">
        <v>157</v>
      </c>
      <c r="B364" s="533" t="s">
        <v>179</v>
      </c>
      <c r="C364" s="334"/>
      <c r="D364" s="334"/>
      <c r="E364" s="151" t="s">
        <v>159</v>
      </c>
      <c r="F364" s="151">
        <v>47.6</v>
      </c>
      <c r="G364" s="151">
        <v>47.6</v>
      </c>
      <c r="H364" s="152"/>
      <c r="I364" s="151">
        <v>5.99</v>
      </c>
      <c r="J364" s="151">
        <v>1.55</v>
      </c>
      <c r="K364" s="151">
        <v>29.76</v>
      </c>
      <c r="L364" s="151">
        <v>157.9</v>
      </c>
      <c r="M364" s="153">
        <v>45.9</v>
      </c>
      <c r="N364" s="138">
        <f t="shared" si="23"/>
        <v>2.1848400000000003</v>
      </c>
    </row>
    <row r="365" spans="1:14" x14ac:dyDescent="0.2">
      <c r="A365" s="151"/>
      <c r="B365" s="534"/>
      <c r="C365" s="335">
        <v>100</v>
      </c>
      <c r="D365" s="335">
        <v>120</v>
      </c>
      <c r="E365" s="151" t="s">
        <v>23</v>
      </c>
      <c r="F365" s="151">
        <v>5</v>
      </c>
      <c r="G365" s="151">
        <v>5</v>
      </c>
      <c r="H365" s="152"/>
      <c r="I365" s="151">
        <v>0.04</v>
      </c>
      <c r="J365" s="151">
        <v>3.6</v>
      </c>
      <c r="K365" s="151">
        <v>0.13</v>
      </c>
      <c r="L365" s="151">
        <v>33.6</v>
      </c>
      <c r="M365" s="153">
        <v>420.4</v>
      </c>
      <c r="N365" s="138">
        <f t="shared" si="23"/>
        <v>2.1019999999999999</v>
      </c>
    </row>
    <row r="366" spans="1:14" x14ac:dyDescent="0.2">
      <c r="A366" s="151"/>
      <c r="B366" s="150"/>
      <c r="C366" s="321"/>
      <c r="D366" s="321"/>
      <c r="E366" s="151" t="s">
        <v>22</v>
      </c>
      <c r="F366" s="151">
        <v>1</v>
      </c>
      <c r="G366" s="151">
        <v>1</v>
      </c>
      <c r="H366" s="152"/>
      <c r="I366" s="151"/>
      <c r="J366" s="151"/>
      <c r="K366" s="151"/>
      <c r="L366" s="151"/>
      <c r="M366" s="153">
        <v>8.9</v>
      </c>
      <c r="N366" s="138">
        <f t="shared" si="23"/>
        <v>8.8999999999999999E-3</v>
      </c>
    </row>
    <row r="367" spans="1:14" x14ac:dyDescent="0.2">
      <c r="A367" s="151"/>
      <c r="B367" s="150"/>
      <c r="C367" s="321"/>
      <c r="D367" s="321"/>
      <c r="E367" s="151"/>
      <c r="F367" s="151"/>
      <c r="G367" s="151"/>
      <c r="H367" s="152">
        <v>100</v>
      </c>
      <c r="I367" s="149">
        <v>6.03</v>
      </c>
      <c r="J367" s="149">
        <v>5.15</v>
      </c>
      <c r="K367" s="149">
        <v>29.89</v>
      </c>
      <c r="L367" s="149">
        <v>191.5</v>
      </c>
      <c r="M367" s="153"/>
      <c r="N367" s="139">
        <f>SUM(N364:N366)</f>
        <v>4.2957399999999994</v>
      </c>
    </row>
    <row r="368" spans="1:14" x14ac:dyDescent="0.2">
      <c r="A368" s="151" t="s">
        <v>180</v>
      </c>
      <c r="B368" s="533" t="s">
        <v>181</v>
      </c>
      <c r="C368" s="334"/>
      <c r="D368" s="334"/>
      <c r="E368" s="151" t="s">
        <v>45</v>
      </c>
      <c r="F368" s="151">
        <v>25</v>
      </c>
      <c r="G368" s="151">
        <v>22</v>
      </c>
      <c r="H368" s="152"/>
      <c r="I368" s="151">
        <v>0.1</v>
      </c>
      <c r="J368" s="151">
        <v>0.09</v>
      </c>
      <c r="K368" s="151">
        <v>2.2000000000000002</v>
      </c>
      <c r="L368" s="151">
        <v>9.9</v>
      </c>
      <c r="M368" s="153">
        <v>72.8</v>
      </c>
      <c r="N368" s="138">
        <f t="shared" si="23"/>
        <v>1.82</v>
      </c>
    </row>
    <row r="369" spans="1:15" x14ac:dyDescent="0.2">
      <c r="A369" s="151"/>
      <c r="B369" s="534"/>
      <c r="C369" s="335">
        <v>200</v>
      </c>
      <c r="D369" s="335">
        <v>200</v>
      </c>
      <c r="E369" s="151" t="s">
        <v>20</v>
      </c>
      <c r="F369" s="151">
        <v>20</v>
      </c>
      <c r="G369" s="151">
        <v>20</v>
      </c>
      <c r="H369" s="152"/>
      <c r="I369" s="151"/>
      <c r="J369" s="151"/>
      <c r="K369" s="151">
        <v>19.96</v>
      </c>
      <c r="L369" s="151">
        <v>75.8</v>
      </c>
      <c r="M369" s="153">
        <v>34.799999999999997</v>
      </c>
      <c r="N369" s="138">
        <f t="shared" si="23"/>
        <v>0.69599999999999995</v>
      </c>
    </row>
    <row r="370" spans="1:15" x14ac:dyDescent="0.2">
      <c r="A370" s="151"/>
      <c r="B370" s="150"/>
      <c r="C370" s="321"/>
      <c r="D370" s="321"/>
      <c r="E370" s="151"/>
      <c r="F370" s="151"/>
      <c r="G370" s="151"/>
      <c r="H370" s="152">
        <v>200</v>
      </c>
      <c r="I370" s="149">
        <v>0.1</v>
      </c>
      <c r="J370" s="149">
        <v>0.09</v>
      </c>
      <c r="K370" s="149">
        <v>22.16</v>
      </c>
      <c r="L370" s="149">
        <v>85.7</v>
      </c>
      <c r="M370" s="153"/>
      <c r="N370" s="139">
        <f>SUM(N368:N369)</f>
        <v>2.516</v>
      </c>
    </row>
    <row r="371" spans="1:15" x14ac:dyDescent="0.2">
      <c r="A371" s="151"/>
      <c r="B371" s="150" t="s">
        <v>71</v>
      </c>
      <c r="C371" s="321"/>
      <c r="D371" s="321"/>
      <c r="E371" s="154" t="s">
        <v>72</v>
      </c>
      <c r="F371" s="154">
        <v>40</v>
      </c>
      <c r="G371" s="154">
        <v>40</v>
      </c>
      <c r="H371" s="155">
        <v>40</v>
      </c>
      <c r="I371" s="151">
        <v>3.48</v>
      </c>
      <c r="J371" s="151">
        <v>0.6</v>
      </c>
      <c r="K371" s="151">
        <v>16</v>
      </c>
      <c r="L371" s="151">
        <v>83.6</v>
      </c>
      <c r="M371" s="153">
        <v>54.2</v>
      </c>
      <c r="N371" s="139">
        <f t="shared" si="23"/>
        <v>2.1680000000000001</v>
      </c>
    </row>
    <row r="372" spans="1:15" x14ac:dyDescent="0.2">
      <c r="A372" s="151"/>
      <c r="B372" s="150"/>
      <c r="C372" s="321"/>
      <c r="D372" s="321"/>
      <c r="E372" s="151" t="s">
        <v>73</v>
      </c>
      <c r="F372" s="151">
        <v>80</v>
      </c>
      <c r="G372" s="151">
        <v>80</v>
      </c>
      <c r="H372" s="152">
        <v>80</v>
      </c>
      <c r="I372" s="151">
        <v>5.28</v>
      </c>
      <c r="J372" s="151">
        <v>0.96</v>
      </c>
      <c r="K372" s="151">
        <v>28.24</v>
      </c>
      <c r="L372" s="151">
        <v>144.80000000000001</v>
      </c>
      <c r="M372" s="153">
        <v>53.4</v>
      </c>
      <c r="N372" s="139">
        <f t="shared" si="23"/>
        <v>4.2720000000000002</v>
      </c>
    </row>
    <row r="373" spans="1:15" x14ac:dyDescent="0.2">
      <c r="A373" s="151"/>
      <c r="B373" s="150"/>
      <c r="C373" s="321"/>
      <c r="D373" s="321"/>
      <c r="E373" s="151"/>
      <c r="F373" s="151"/>
      <c r="G373" s="151"/>
      <c r="H373" s="152"/>
      <c r="I373" s="149">
        <v>8.76</v>
      </c>
      <c r="J373" s="149">
        <v>1.56</v>
      </c>
      <c r="K373" s="149">
        <v>44.239999999999995</v>
      </c>
      <c r="L373" s="149">
        <v>228.4</v>
      </c>
      <c r="M373" s="153"/>
      <c r="N373" s="138"/>
    </row>
    <row r="374" spans="1:15" s="169" customFormat="1" ht="15.75" customHeight="1" x14ac:dyDescent="0.2">
      <c r="A374" s="195"/>
      <c r="B374" s="535" t="s">
        <v>335</v>
      </c>
      <c r="C374" s="336">
        <v>100</v>
      </c>
      <c r="D374" s="336">
        <v>100</v>
      </c>
      <c r="E374" s="196" t="s">
        <v>64</v>
      </c>
      <c r="F374" s="197">
        <v>27.5</v>
      </c>
      <c r="G374" s="198"/>
      <c r="H374" s="199"/>
      <c r="I374" s="200">
        <v>2.8</v>
      </c>
      <c r="J374" s="200">
        <v>0.3</v>
      </c>
      <c r="K374" s="200">
        <v>19.2</v>
      </c>
      <c r="L374" s="200">
        <v>93.1</v>
      </c>
      <c r="M374" s="201">
        <v>22.3</v>
      </c>
      <c r="N374" s="138">
        <f t="shared" si="23"/>
        <v>0.61324999999999996</v>
      </c>
      <c r="O374" s="70"/>
    </row>
    <row r="375" spans="1:15" s="169" customFormat="1" x14ac:dyDescent="0.2">
      <c r="A375" s="195"/>
      <c r="B375" s="536"/>
      <c r="C375" s="337"/>
      <c r="D375" s="337"/>
      <c r="E375" s="196" t="s">
        <v>64</v>
      </c>
      <c r="F375" s="197">
        <v>0.25</v>
      </c>
      <c r="G375" s="198"/>
      <c r="H375" s="199"/>
      <c r="I375" s="200">
        <v>0.25</v>
      </c>
      <c r="J375" s="200">
        <v>0.02</v>
      </c>
      <c r="K375" s="200">
        <v>0.16</v>
      </c>
      <c r="L375" s="200">
        <v>0.81</v>
      </c>
      <c r="M375" s="201">
        <v>22.3</v>
      </c>
      <c r="N375" s="138">
        <f t="shared" si="23"/>
        <v>5.5750000000000001E-3</v>
      </c>
      <c r="O375" s="70"/>
    </row>
    <row r="376" spans="1:15" s="169" customFormat="1" x14ac:dyDescent="0.2">
      <c r="A376" s="195"/>
      <c r="B376" s="195"/>
      <c r="C376" s="195"/>
      <c r="D376" s="195"/>
      <c r="E376" s="196" t="s">
        <v>23</v>
      </c>
      <c r="F376" s="197">
        <v>0.12</v>
      </c>
      <c r="G376" s="203"/>
      <c r="H376" s="199"/>
      <c r="I376" s="200">
        <v>0.15</v>
      </c>
      <c r="J376" s="200">
        <v>0.08</v>
      </c>
      <c r="K376" s="200">
        <v>0.01</v>
      </c>
      <c r="L376" s="200">
        <v>79.319999999999993</v>
      </c>
      <c r="M376" s="201">
        <v>420.4</v>
      </c>
      <c r="N376" s="138">
        <f t="shared" si="23"/>
        <v>5.0447999999999993E-2</v>
      </c>
      <c r="O376" s="70"/>
    </row>
    <row r="377" spans="1:15" s="169" customFormat="1" x14ac:dyDescent="0.2">
      <c r="A377" s="195"/>
      <c r="B377" s="195"/>
      <c r="C377" s="195"/>
      <c r="D377" s="195"/>
      <c r="E377" s="196" t="s">
        <v>91</v>
      </c>
      <c r="F377" s="197">
        <v>31.25</v>
      </c>
      <c r="G377" s="203"/>
      <c r="H377" s="199"/>
      <c r="I377" s="200">
        <v>3.97</v>
      </c>
      <c r="J377" s="200">
        <v>3.59</v>
      </c>
      <c r="K377" s="200">
        <v>0.21</v>
      </c>
      <c r="L377" s="200">
        <v>49</v>
      </c>
      <c r="M377" s="201">
        <v>130</v>
      </c>
      <c r="N377" s="138">
        <f t="shared" si="23"/>
        <v>4.0625</v>
      </c>
      <c r="O377" s="70"/>
    </row>
    <row r="378" spans="1:15" s="169" customFormat="1" x14ac:dyDescent="0.2">
      <c r="A378" s="195"/>
      <c r="B378" s="195"/>
      <c r="C378" s="195"/>
      <c r="D378" s="195"/>
      <c r="E378" s="196" t="s">
        <v>358</v>
      </c>
      <c r="F378" s="197">
        <v>31.25</v>
      </c>
      <c r="G378" s="198"/>
      <c r="H378" s="199"/>
      <c r="I378" s="200">
        <v>0.56999999999999995</v>
      </c>
      <c r="J378" s="200">
        <v>0.5</v>
      </c>
      <c r="K378" s="200">
        <v>0.03</v>
      </c>
      <c r="L378" s="200">
        <v>7</v>
      </c>
      <c r="M378" s="201">
        <v>49.11</v>
      </c>
      <c r="N378" s="138">
        <f t="shared" si="23"/>
        <v>1.5346875</v>
      </c>
      <c r="O378" s="70"/>
    </row>
    <row r="379" spans="1:15" s="169" customFormat="1" x14ac:dyDescent="0.2">
      <c r="A379" s="195"/>
      <c r="B379" s="195"/>
      <c r="C379" s="195"/>
      <c r="D379" s="195"/>
      <c r="E379" s="196" t="s">
        <v>336</v>
      </c>
      <c r="F379" s="197">
        <v>1.5</v>
      </c>
      <c r="G379" s="198"/>
      <c r="H379" s="204"/>
      <c r="I379" s="201">
        <v>0.03</v>
      </c>
      <c r="J379" s="201">
        <v>0.24</v>
      </c>
      <c r="K379" s="201">
        <v>0.03</v>
      </c>
      <c r="L379" s="201">
        <v>2.4700000000000002</v>
      </c>
      <c r="M379" s="201">
        <v>142.30000000000001</v>
      </c>
      <c r="N379" s="138">
        <f t="shared" si="23"/>
        <v>0.21345000000000003</v>
      </c>
      <c r="O379" s="70"/>
    </row>
    <row r="380" spans="1:15" ht="15.75" customHeight="1" x14ac:dyDescent="0.2">
      <c r="A380" s="195"/>
      <c r="B380" s="195"/>
      <c r="C380" s="195"/>
      <c r="D380" s="195"/>
      <c r="E380" s="196" t="s">
        <v>22</v>
      </c>
      <c r="F380" s="197">
        <v>0.7</v>
      </c>
      <c r="G380" s="198"/>
      <c r="H380" s="199"/>
      <c r="I380" s="200"/>
      <c r="J380" s="200"/>
      <c r="K380" s="200"/>
      <c r="L380" s="200"/>
      <c r="M380" s="201">
        <v>8.9</v>
      </c>
      <c r="N380" s="138">
        <f t="shared" si="23"/>
        <v>6.2299999999999994E-3</v>
      </c>
    </row>
    <row r="381" spans="1:15" ht="22.5" x14ac:dyDescent="0.2">
      <c r="A381" s="195"/>
      <c r="B381" s="195"/>
      <c r="C381" s="195"/>
      <c r="D381" s="195"/>
      <c r="E381" s="196" t="s">
        <v>337</v>
      </c>
      <c r="F381" s="197">
        <v>1.3</v>
      </c>
      <c r="G381" s="198"/>
      <c r="H381" s="199"/>
      <c r="I381" s="200">
        <v>0.15</v>
      </c>
      <c r="J381" s="200">
        <v>0.08</v>
      </c>
      <c r="K381" s="200">
        <v>0.01</v>
      </c>
      <c r="L381" s="200">
        <v>79.319999999999993</v>
      </c>
      <c r="M381" s="201">
        <v>74.78</v>
      </c>
      <c r="N381" s="138">
        <f t="shared" si="23"/>
        <v>9.7213999999999995E-2</v>
      </c>
    </row>
    <row r="382" spans="1:15" x14ac:dyDescent="0.2">
      <c r="A382" s="195"/>
      <c r="B382" s="195"/>
      <c r="C382" s="195"/>
      <c r="D382" s="195"/>
      <c r="E382" s="196" t="s">
        <v>50</v>
      </c>
      <c r="F382" s="197">
        <v>108</v>
      </c>
      <c r="G382" s="197">
        <v>77.599999999999994</v>
      </c>
      <c r="H382" s="199"/>
      <c r="I382" s="200">
        <v>2.16</v>
      </c>
      <c r="J382" s="200">
        <v>0.3</v>
      </c>
      <c r="K382" s="200">
        <v>12.67</v>
      </c>
      <c r="L382" s="200">
        <v>66.209999999999994</v>
      </c>
      <c r="M382" s="201">
        <v>22</v>
      </c>
      <c r="N382" s="138">
        <f t="shared" si="23"/>
        <v>2.3759999999999999</v>
      </c>
    </row>
    <row r="383" spans="1:15" x14ac:dyDescent="0.2">
      <c r="A383" s="195"/>
      <c r="B383" s="195"/>
      <c r="C383" s="195"/>
      <c r="D383" s="195"/>
      <c r="E383" s="196" t="s">
        <v>23</v>
      </c>
      <c r="F383" s="197">
        <v>2.5</v>
      </c>
      <c r="G383" s="198"/>
      <c r="H383" s="199"/>
      <c r="I383" s="200">
        <v>0.03</v>
      </c>
      <c r="J383" s="200">
        <v>1.81</v>
      </c>
      <c r="K383" s="200"/>
      <c r="L383" s="200">
        <v>16.52</v>
      </c>
      <c r="M383" s="201">
        <v>420.4</v>
      </c>
      <c r="N383" s="138">
        <f t="shared" si="23"/>
        <v>1.0509999999999999</v>
      </c>
    </row>
    <row r="384" spans="1:15" x14ac:dyDescent="0.2">
      <c r="A384" s="195"/>
      <c r="B384" s="195"/>
      <c r="C384" s="195"/>
      <c r="D384" s="195"/>
      <c r="E384" s="196" t="s">
        <v>143</v>
      </c>
      <c r="F384" s="197">
        <v>5</v>
      </c>
      <c r="G384" s="198"/>
      <c r="H384" s="199"/>
      <c r="I384" s="200">
        <v>0.14000000000000001</v>
      </c>
      <c r="J384" s="200">
        <v>0.23</v>
      </c>
      <c r="K384" s="200">
        <v>2.9</v>
      </c>
      <c r="L384" s="200">
        <v>12</v>
      </c>
      <c r="M384" s="201">
        <v>49.11</v>
      </c>
      <c r="N384" s="138">
        <f t="shared" si="23"/>
        <v>0.24555000000000002</v>
      </c>
    </row>
    <row r="385" spans="1:14" x14ac:dyDescent="0.2">
      <c r="A385" s="195"/>
      <c r="B385" s="195"/>
      <c r="C385" s="195"/>
      <c r="D385" s="195"/>
      <c r="E385" s="196" t="s">
        <v>52</v>
      </c>
      <c r="F385" s="197">
        <v>6.5</v>
      </c>
      <c r="G385" s="197">
        <v>5</v>
      </c>
      <c r="H385" s="199"/>
      <c r="I385" s="200">
        <v>0.08</v>
      </c>
      <c r="J385" s="200"/>
      <c r="K385" s="200">
        <v>0.54</v>
      </c>
      <c r="L385" s="200">
        <v>2.46</v>
      </c>
      <c r="M385" s="201">
        <v>23.6</v>
      </c>
      <c r="N385" s="138">
        <f t="shared" si="23"/>
        <v>0.15340000000000001</v>
      </c>
    </row>
    <row r="386" spans="1:14" x14ac:dyDescent="0.2">
      <c r="A386" s="195"/>
      <c r="B386" s="195"/>
      <c r="C386" s="195"/>
      <c r="D386" s="195"/>
      <c r="E386" s="196" t="s">
        <v>22</v>
      </c>
      <c r="F386" s="197">
        <v>1</v>
      </c>
      <c r="G386" s="198"/>
      <c r="H386" s="199"/>
      <c r="I386" s="200"/>
      <c r="J386" s="200"/>
      <c r="K386" s="200"/>
      <c r="L386" s="200"/>
      <c r="M386" s="201">
        <v>8.9</v>
      </c>
      <c r="N386" s="138">
        <f t="shared" si="23"/>
        <v>8.8999999999999999E-3</v>
      </c>
    </row>
    <row r="387" spans="1:14" ht="11.25" customHeight="1" x14ac:dyDescent="0.2">
      <c r="A387" s="195"/>
      <c r="B387" s="195"/>
      <c r="C387" s="195"/>
      <c r="D387" s="195"/>
      <c r="E387" s="196" t="s">
        <v>23</v>
      </c>
      <c r="F387" s="197">
        <v>5</v>
      </c>
      <c r="G387" s="198"/>
      <c r="H387" s="199"/>
      <c r="I387" s="200">
        <v>0.06</v>
      </c>
      <c r="J387" s="200">
        <v>3.62</v>
      </c>
      <c r="K387" s="200">
        <v>0.04</v>
      </c>
      <c r="L387" s="200">
        <v>33.049999999999997</v>
      </c>
      <c r="M387" s="201">
        <v>420.4</v>
      </c>
      <c r="N387" s="138">
        <f t="shared" si="23"/>
        <v>2.1019999999999999</v>
      </c>
    </row>
    <row r="388" spans="1:14" x14ac:dyDescent="0.2">
      <c r="A388" s="195"/>
      <c r="B388" s="195"/>
      <c r="C388" s="195"/>
      <c r="D388" s="195"/>
      <c r="E388" s="196" t="s">
        <v>208</v>
      </c>
      <c r="F388" s="198"/>
      <c r="G388" s="198"/>
      <c r="H388" s="200">
        <v>100</v>
      </c>
      <c r="I388" s="205">
        <f>SUM(I374:I385)</f>
        <v>10.330000000000002</v>
      </c>
      <c r="J388" s="205">
        <f>SUM(J374:J385)</f>
        <v>7.15</v>
      </c>
      <c r="K388" s="205">
        <f>SUM(K374:K385)</f>
        <v>35.760000000000005</v>
      </c>
      <c r="L388" s="205">
        <f>SUM(L374:L385)</f>
        <v>408.20999999999992</v>
      </c>
      <c r="M388" s="205"/>
      <c r="N388" s="139">
        <f>SUM(N374:N387)</f>
        <v>12.520204500000002</v>
      </c>
    </row>
    <row r="389" spans="1:14" ht="12.75" customHeight="1" x14ac:dyDescent="0.2">
      <c r="A389" s="151"/>
      <c r="B389" s="182"/>
      <c r="C389" s="321"/>
      <c r="D389" s="321"/>
      <c r="E389" s="151"/>
      <c r="F389" s="151"/>
      <c r="G389" s="151"/>
      <c r="H389" s="152">
        <v>50</v>
      </c>
      <c r="I389" s="149">
        <v>6.62</v>
      </c>
      <c r="J389" s="149">
        <v>8.5</v>
      </c>
      <c r="K389" s="149">
        <v>50.22</v>
      </c>
      <c r="L389" s="149">
        <v>369.20000000000005</v>
      </c>
      <c r="M389" s="153"/>
      <c r="N389" s="138"/>
    </row>
    <row r="390" spans="1:14" ht="12.75" customHeight="1" x14ac:dyDescent="0.2">
      <c r="A390" s="528" t="s">
        <v>132</v>
      </c>
      <c r="B390" s="529"/>
      <c r="C390" s="318"/>
      <c r="D390" s="318"/>
      <c r="E390" s="149"/>
      <c r="F390" s="149"/>
      <c r="G390" s="149"/>
      <c r="H390" s="156"/>
      <c r="I390" s="149">
        <v>62.679999999999993</v>
      </c>
      <c r="J390" s="149">
        <v>48.300000000000004</v>
      </c>
      <c r="K390" s="149">
        <v>231.67</v>
      </c>
      <c r="L390" s="149">
        <v>1526.14</v>
      </c>
      <c r="M390" s="153"/>
      <c r="N390" s="139">
        <f>N388+N372+N371+N370+N363+N349+N337</f>
        <v>65.583923199999987</v>
      </c>
    </row>
    <row r="391" spans="1:14" x14ac:dyDescent="0.2">
      <c r="A391" s="528" t="s">
        <v>84</v>
      </c>
      <c r="B391" s="529"/>
      <c r="C391" s="318"/>
      <c r="D391" s="318"/>
      <c r="E391" s="149"/>
      <c r="F391" s="149"/>
      <c r="G391" s="149"/>
      <c r="H391" s="156"/>
      <c r="I391" s="149">
        <v>89.63</v>
      </c>
      <c r="J391" s="149">
        <v>105.49000000000001</v>
      </c>
      <c r="K391" s="149">
        <v>413.46000000000004</v>
      </c>
      <c r="L391" s="149">
        <v>2854.04</v>
      </c>
      <c r="M391" s="157"/>
      <c r="N391" s="139">
        <f>N390+N331</f>
        <v>122.11041119999999</v>
      </c>
    </row>
    <row r="392" spans="1:14" ht="21" x14ac:dyDescent="0.2">
      <c r="A392" s="71" t="s">
        <v>1</v>
      </c>
      <c r="B392" s="91" t="s">
        <v>2</v>
      </c>
      <c r="C392" s="306"/>
      <c r="D392" s="306"/>
      <c r="E392" s="71" t="s">
        <v>3</v>
      </c>
      <c r="F392" s="71" t="s">
        <v>4</v>
      </c>
      <c r="G392" s="71" t="s">
        <v>5</v>
      </c>
      <c r="H392" s="71" t="s">
        <v>6</v>
      </c>
      <c r="I392" s="175" t="s">
        <v>7</v>
      </c>
      <c r="J392" s="175" t="s">
        <v>8</v>
      </c>
      <c r="K392" s="175" t="s">
        <v>9</v>
      </c>
      <c r="L392" s="175" t="s">
        <v>10</v>
      </c>
      <c r="M392" s="73" t="s">
        <v>11</v>
      </c>
      <c r="N392" s="138"/>
    </row>
    <row r="393" spans="1:14" x14ac:dyDescent="0.2">
      <c r="A393" s="477" t="s">
        <v>213</v>
      </c>
      <c r="B393" s="478"/>
      <c r="C393" s="342"/>
      <c r="D393" s="342"/>
      <c r="E393" s="117"/>
      <c r="F393" s="117"/>
      <c r="G393" s="117"/>
      <c r="H393" s="93"/>
      <c r="I393" s="118"/>
      <c r="J393" s="118"/>
      <c r="K393" s="118"/>
      <c r="L393" s="118"/>
      <c r="M393" s="73"/>
      <c r="N393" s="138"/>
    </row>
    <row r="394" spans="1:14" ht="15.75" customHeight="1" x14ac:dyDescent="0.2">
      <c r="A394" s="494" t="s">
        <v>14</v>
      </c>
      <c r="B394" s="495"/>
      <c r="C394" s="301"/>
      <c r="D394" s="301"/>
      <c r="E394" s="93"/>
      <c r="F394" s="93"/>
      <c r="G394" s="93"/>
      <c r="H394" s="93"/>
      <c r="I394" s="93"/>
      <c r="J394" s="93"/>
      <c r="K394" s="93"/>
      <c r="L394" s="93"/>
      <c r="M394" s="73"/>
      <c r="N394" s="138"/>
    </row>
    <row r="395" spans="1:14" ht="22.5" x14ac:dyDescent="0.2">
      <c r="A395" s="93" t="s">
        <v>214</v>
      </c>
      <c r="B395" s="479" t="s">
        <v>215</v>
      </c>
      <c r="C395" s="357" t="s">
        <v>391</v>
      </c>
      <c r="D395" s="357" t="s">
        <v>392</v>
      </c>
      <c r="E395" s="93" t="s">
        <v>216</v>
      </c>
      <c r="F395" s="93">
        <v>13</v>
      </c>
      <c r="G395" s="93">
        <v>12</v>
      </c>
      <c r="H395" s="93"/>
      <c r="I395" s="93">
        <v>3.64</v>
      </c>
      <c r="J395" s="93">
        <v>3.6</v>
      </c>
      <c r="K395" s="93"/>
      <c r="L395" s="93">
        <v>47.31</v>
      </c>
      <c r="M395" s="73">
        <v>429.3</v>
      </c>
      <c r="N395" s="138">
        <f t="shared" si="23"/>
        <v>5.5809000000000006</v>
      </c>
    </row>
    <row r="396" spans="1:14" x14ac:dyDescent="0.2">
      <c r="A396" s="93"/>
      <c r="B396" s="479"/>
      <c r="C396" s="305"/>
      <c r="D396" s="305"/>
      <c r="E396" s="93" t="s">
        <v>91</v>
      </c>
      <c r="F396" s="119">
        <v>65</v>
      </c>
      <c r="G396" s="93">
        <v>55.55</v>
      </c>
      <c r="H396" s="93"/>
      <c r="I396" s="93">
        <v>8.26</v>
      </c>
      <c r="J396" s="93">
        <v>6.5</v>
      </c>
      <c r="K396" s="93">
        <v>0.39500000000000002</v>
      </c>
      <c r="L396" s="93">
        <v>88.78</v>
      </c>
      <c r="M396" s="73">
        <v>130</v>
      </c>
      <c r="N396" s="138">
        <f t="shared" si="23"/>
        <v>8.4499999999999993</v>
      </c>
    </row>
    <row r="397" spans="1:14" x14ac:dyDescent="0.2">
      <c r="A397" s="93"/>
      <c r="B397" s="102"/>
      <c r="C397" s="305"/>
      <c r="D397" s="305"/>
      <c r="E397" s="76" t="s">
        <v>19</v>
      </c>
      <c r="F397" s="93">
        <v>25</v>
      </c>
      <c r="G397" s="93">
        <v>25</v>
      </c>
      <c r="H397" s="93"/>
      <c r="I397" s="93">
        <v>2.37</v>
      </c>
      <c r="J397" s="93">
        <v>2.71</v>
      </c>
      <c r="K397" s="93">
        <v>3.98</v>
      </c>
      <c r="L397" s="93">
        <v>49.13</v>
      </c>
      <c r="M397" s="73">
        <v>49.11</v>
      </c>
      <c r="N397" s="138">
        <f t="shared" si="23"/>
        <v>1.2277499999999999</v>
      </c>
    </row>
    <row r="398" spans="1:14" x14ac:dyDescent="0.2">
      <c r="A398" s="93"/>
      <c r="B398" s="102"/>
      <c r="C398" s="305"/>
      <c r="D398" s="305"/>
      <c r="E398" s="93" t="s">
        <v>217</v>
      </c>
      <c r="F398" s="93">
        <v>0.25</v>
      </c>
      <c r="G398" s="93">
        <v>0.25</v>
      </c>
      <c r="H398" s="93"/>
      <c r="I398" s="93"/>
      <c r="J398" s="93"/>
      <c r="K398" s="93"/>
      <c r="L398" s="93"/>
      <c r="M398" s="73">
        <v>8.9</v>
      </c>
      <c r="N398" s="138">
        <f t="shared" si="23"/>
        <v>2.225E-3</v>
      </c>
    </row>
    <row r="399" spans="1:14" x14ac:dyDescent="0.2">
      <c r="A399" s="93"/>
      <c r="B399" s="102"/>
      <c r="C399" s="305"/>
      <c r="D399" s="305"/>
      <c r="E399" s="93" t="s">
        <v>218</v>
      </c>
      <c r="F399" s="93"/>
      <c r="G399" s="93">
        <v>100</v>
      </c>
      <c r="H399" s="93"/>
      <c r="I399" s="93"/>
      <c r="J399" s="93"/>
      <c r="K399" s="93"/>
      <c r="L399" s="93"/>
      <c r="M399" s="73"/>
      <c r="N399" s="138"/>
    </row>
    <row r="400" spans="1:14" x14ac:dyDescent="0.2">
      <c r="A400" s="93"/>
      <c r="B400" s="102"/>
      <c r="C400" s="305"/>
      <c r="D400" s="305"/>
      <c r="E400" s="93" t="s">
        <v>33</v>
      </c>
      <c r="F400" s="93">
        <v>4</v>
      </c>
      <c r="G400" s="93">
        <v>4</v>
      </c>
      <c r="H400" s="93"/>
      <c r="I400" s="93">
        <v>0.03</v>
      </c>
      <c r="J400" s="93">
        <v>2.9</v>
      </c>
      <c r="K400" s="93">
        <v>26.44</v>
      </c>
      <c r="L400" s="93">
        <v>25.88</v>
      </c>
      <c r="M400" s="73">
        <v>420.4</v>
      </c>
      <c r="N400" s="138">
        <f t="shared" si="23"/>
        <v>1.6816</v>
      </c>
    </row>
    <row r="401" spans="1:14" x14ac:dyDescent="0.2">
      <c r="A401" s="93"/>
      <c r="B401" s="102"/>
      <c r="C401" s="305"/>
      <c r="D401" s="305"/>
      <c r="E401" s="93" t="s">
        <v>23</v>
      </c>
      <c r="F401" s="93">
        <v>3</v>
      </c>
      <c r="G401" s="93">
        <v>3</v>
      </c>
      <c r="H401" s="93"/>
      <c r="I401" s="93">
        <v>0.02</v>
      </c>
      <c r="J401" s="93">
        <v>2.1800000000000002</v>
      </c>
      <c r="K401" s="93">
        <v>7.8E-2</v>
      </c>
      <c r="L401" s="93">
        <v>19.829999999999998</v>
      </c>
      <c r="M401" s="73">
        <v>420.4</v>
      </c>
      <c r="N401" s="138">
        <f t="shared" ref="N401:N464" si="24">F401*M401/1000</f>
        <v>1.2611999999999999</v>
      </c>
    </row>
    <row r="402" spans="1:14" ht="22.5" x14ac:dyDescent="0.2">
      <c r="A402" s="93"/>
      <c r="B402" s="102"/>
      <c r="C402" s="305"/>
      <c r="D402" s="305"/>
      <c r="E402" s="93"/>
      <c r="F402" s="93"/>
      <c r="G402" s="93"/>
      <c r="H402" s="93" t="s">
        <v>219</v>
      </c>
      <c r="I402" s="94">
        <v>14.319999999999999</v>
      </c>
      <c r="J402" s="94">
        <v>17.89</v>
      </c>
      <c r="K402" s="94">
        <v>30.893000000000001</v>
      </c>
      <c r="L402" s="94">
        <v>230.93</v>
      </c>
      <c r="M402" s="95"/>
      <c r="N402" s="139">
        <f>SUM(N395:N401)</f>
        <v>18.203674999999997</v>
      </c>
    </row>
    <row r="403" spans="1:14" x14ac:dyDescent="0.2">
      <c r="A403" s="93" t="s">
        <v>220</v>
      </c>
      <c r="B403" s="479" t="s">
        <v>221</v>
      </c>
      <c r="C403" s="305"/>
      <c r="D403" s="305"/>
      <c r="E403" s="93" t="s">
        <v>105</v>
      </c>
      <c r="F403" s="93">
        <v>142</v>
      </c>
      <c r="G403" s="93">
        <v>127.6</v>
      </c>
      <c r="H403" s="93"/>
      <c r="I403" s="93">
        <v>0.57999999999999996</v>
      </c>
      <c r="J403" s="93">
        <v>0.51</v>
      </c>
      <c r="K403" s="93">
        <v>12.5</v>
      </c>
      <c r="L403" s="93">
        <v>57.42</v>
      </c>
      <c r="M403" s="73">
        <v>72.8</v>
      </c>
      <c r="N403" s="138">
        <f t="shared" si="24"/>
        <v>10.3376</v>
      </c>
    </row>
    <row r="404" spans="1:14" ht="13.5" customHeight="1" x14ac:dyDescent="0.2">
      <c r="A404" s="93" t="s">
        <v>222</v>
      </c>
      <c r="B404" s="479"/>
      <c r="C404" s="357" t="s">
        <v>393</v>
      </c>
      <c r="D404" s="305"/>
      <c r="E404" s="93" t="s">
        <v>131</v>
      </c>
      <c r="F404" s="93"/>
      <c r="G404" s="93">
        <v>60</v>
      </c>
      <c r="H404" s="93"/>
      <c r="I404" s="93"/>
      <c r="J404" s="93"/>
      <c r="K404" s="93"/>
      <c r="L404" s="93"/>
      <c r="M404" s="73"/>
      <c r="N404" s="138"/>
    </row>
    <row r="405" spans="1:14" ht="12" customHeight="1" x14ac:dyDescent="0.2">
      <c r="A405" s="93"/>
      <c r="B405" s="479"/>
      <c r="C405" s="305"/>
      <c r="D405" s="305"/>
      <c r="E405" s="93" t="s">
        <v>20</v>
      </c>
      <c r="F405" s="93">
        <v>15</v>
      </c>
      <c r="G405" s="93"/>
      <c r="H405" s="93"/>
      <c r="I405" s="93" t="s">
        <v>21</v>
      </c>
      <c r="J405" s="93" t="s">
        <v>21</v>
      </c>
      <c r="K405" s="93">
        <v>14.97</v>
      </c>
      <c r="L405" s="93">
        <v>56.85</v>
      </c>
      <c r="M405" s="73">
        <v>34.799999999999997</v>
      </c>
      <c r="N405" s="138">
        <f t="shared" si="24"/>
        <v>0.52200000000000002</v>
      </c>
    </row>
    <row r="406" spans="1:14" x14ac:dyDescent="0.2">
      <c r="A406" s="93"/>
      <c r="B406" s="102"/>
      <c r="C406" s="305"/>
      <c r="D406" s="305"/>
      <c r="E406" s="93" t="s">
        <v>223</v>
      </c>
      <c r="F406" s="93">
        <v>0</v>
      </c>
      <c r="G406" s="93"/>
      <c r="H406" s="93"/>
      <c r="I406" s="93" t="s">
        <v>21</v>
      </c>
      <c r="J406" s="93" t="s">
        <v>21</v>
      </c>
      <c r="K406" s="93">
        <v>2.14</v>
      </c>
      <c r="L406" s="93">
        <v>8.48</v>
      </c>
      <c r="M406" s="73">
        <v>130</v>
      </c>
      <c r="N406" s="138"/>
    </row>
    <row r="407" spans="1:14" x14ac:dyDescent="0.2">
      <c r="A407" s="93"/>
      <c r="B407" s="102"/>
      <c r="C407" s="305"/>
      <c r="D407" s="305"/>
      <c r="E407" s="93" t="s">
        <v>224</v>
      </c>
      <c r="F407" s="93">
        <v>30</v>
      </c>
      <c r="G407" s="93">
        <v>30</v>
      </c>
      <c r="H407" s="93"/>
      <c r="I407" s="93">
        <v>5.01</v>
      </c>
      <c r="J407" s="93">
        <v>2.7</v>
      </c>
      <c r="K407" s="93">
        <v>0.9</v>
      </c>
      <c r="L407" s="93">
        <v>47.7</v>
      </c>
      <c r="M407" s="73">
        <v>268.39999999999998</v>
      </c>
      <c r="N407" s="138">
        <f t="shared" si="24"/>
        <v>8.0519999999999996</v>
      </c>
    </row>
    <row r="408" spans="1:14" x14ac:dyDescent="0.2">
      <c r="A408" s="93"/>
      <c r="B408" s="102"/>
      <c r="C408" s="305"/>
      <c r="D408" s="305"/>
      <c r="E408" s="93" t="s">
        <v>225</v>
      </c>
      <c r="F408" s="93"/>
      <c r="G408" s="93">
        <v>60</v>
      </c>
      <c r="H408" s="93"/>
      <c r="I408" s="93"/>
      <c r="J408" s="93"/>
      <c r="K408" s="93"/>
      <c r="L408" s="93"/>
      <c r="M408" s="73"/>
      <c r="N408" s="138"/>
    </row>
    <row r="409" spans="1:14" x14ac:dyDescent="0.2">
      <c r="A409" s="93"/>
      <c r="B409" s="102"/>
      <c r="C409" s="305"/>
      <c r="D409" s="305"/>
      <c r="E409" s="93" t="s">
        <v>226</v>
      </c>
      <c r="F409" s="93"/>
      <c r="G409" s="93">
        <v>150</v>
      </c>
      <c r="H409" s="93"/>
      <c r="I409" s="93"/>
      <c r="J409" s="93"/>
      <c r="K409" s="93"/>
      <c r="L409" s="93"/>
      <c r="M409" s="73"/>
      <c r="N409" s="138"/>
    </row>
    <row r="410" spans="1:14" ht="22.5" x14ac:dyDescent="0.2">
      <c r="A410" s="93"/>
      <c r="B410" s="102"/>
      <c r="C410" s="305"/>
      <c r="D410" s="305"/>
      <c r="E410" s="93"/>
      <c r="F410" s="93"/>
      <c r="G410" s="93"/>
      <c r="H410" s="93" t="s">
        <v>227</v>
      </c>
      <c r="I410" s="94">
        <v>5.59</v>
      </c>
      <c r="J410" s="94">
        <v>3.21</v>
      </c>
      <c r="K410" s="94">
        <v>30.509999999999998</v>
      </c>
      <c r="L410" s="94">
        <v>170.45000000000002</v>
      </c>
      <c r="M410" s="95"/>
      <c r="N410" s="139">
        <v>18.91</v>
      </c>
    </row>
    <row r="411" spans="1:14" x14ac:dyDescent="0.2">
      <c r="A411" s="93"/>
      <c r="B411" s="472" t="s">
        <v>30</v>
      </c>
      <c r="C411" s="308"/>
      <c r="D411" s="308"/>
      <c r="E411" s="76" t="s">
        <v>31</v>
      </c>
      <c r="F411" s="76">
        <v>80</v>
      </c>
      <c r="G411" s="76">
        <v>80</v>
      </c>
      <c r="H411" s="74"/>
      <c r="I411" s="76">
        <v>6.96</v>
      </c>
      <c r="J411" s="76">
        <v>1.2</v>
      </c>
      <c r="K411" s="76">
        <v>32.96</v>
      </c>
      <c r="L411" s="76">
        <v>181</v>
      </c>
      <c r="M411" s="73">
        <v>54.2</v>
      </c>
      <c r="N411" s="138">
        <f t="shared" si="24"/>
        <v>4.3360000000000003</v>
      </c>
    </row>
    <row r="412" spans="1:14" x14ac:dyDescent="0.2">
      <c r="A412" s="93"/>
      <c r="B412" s="502"/>
      <c r="C412" s="309"/>
      <c r="D412" s="309"/>
      <c r="E412" s="76" t="s">
        <v>32</v>
      </c>
      <c r="F412" s="76">
        <v>10</v>
      </c>
      <c r="G412" s="76"/>
      <c r="H412" s="74"/>
      <c r="I412" s="76">
        <v>2.68</v>
      </c>
      <c r="J412" s="76">
        <v>2.57</v>
      </c>
      <c r="K412" s="76" t="s">
        <v>21</v>
      </c>
      <c r="L412" s="76">
        <v>33.79</v>
      </c>
      <c r="M412" s="73">
        <v>429.3</v>
      </c>
      <c r="N412" s="138">
        <f t="shared" si="24"/>
        <v>4.2930000000000001</v>
      </c>
    </row>
    <row r="413" spans="1:14" ht="22.5" x14ac:dyDescent="0.2">
      <c r="A413" s="93"/>
      <c r="B413" s="83"/>
      <c r="C413" s="351" t="s">
        <v>384</v>
      </c>
      <c r="D413" s="351" t="s">
        <v>385</v>
      </c>
      <c r="E413" s="76" t="s">
        <v>33</v>
      </c>
      <c r="F413" s="76">
        <v>10</v>
      </c>
      <c r="G413" s="76"/>
      <c r="H413" s="74"/>
      <c r="I413" s="76">
        <v>0.08</v>
      </c>
      <c r="J413" s="76">
        <v>7.25</v>
      </c>
      <c r="K413" s="76">
        <v>0.26</v>
      </c>
      <c r="L413" s="76">
        <v>66.099999999999994</v>
      </c>
      <c r="M413" s="73">
        <v>420.4</v>
      </c>
      <c r="N413" s="138">
        <f t="shared" si="24"/>
        <v>4.2039999999999997</v>
      </c>
    </row>
    <row r="414" spans="1:14" ht="33.75" x14ac:dyDescent="0.2">
      <c r="A414" s="93"/>
      <c r="B414" s="72"/>
      <c r="C414" s="324"/>
      <c r="D414" s="324"/>
      <c r="E414" s="76"/>
      <c r="F414" s="76"/>
      <c r="G414" s="76"/>
      <c r="H414" s="74" t="s">
        <v>35</v>
      </c>
      <c r="I414" s="78">
        <v>9.7200000000000006</v>
      </c>
      <c r="J414" s="78">
        <v>11.02</v>
      </c>
      <c r="K414" s="78">
        <v>33.22</v>
      </c>
      <c r="L414" s="78">
        <v>280.89</v>
      </c>
      <c r="M414" s="73"/>
      <c r="N414" s="139">
        <f>SUM(N411:N413)</f>
        <v>12.833000000000002</v>
      </c>
    </row>
    <row r="415" spans="1:14" x14ac:dyDescent="0.2">
      <c r="A415" s="93" t="s">
        <v>228</v>
      </c>
      <c r="B415" s="480" t="s">
        <v>229</v>
      </c>
      <c r="C415" s="315"/>
      <c r="D415" s="315"/>
      <c r="E415" s="93" t="s">
        <v>230</v>
      </c>
      <c r="F415" s="93">
        <v>1</v>
      </c>
      <c r="G415" s="93"/>
      <c r="H415" s="93"/>
      <c r="I415" s="93">
        <v>1</v>
      </c>
      <c r="J415" s="93"/>
      <c r="K415" s="93" t="s">
        <v>21</v>
      </c>
      <c r="L415" s="93" t="s">
        <v>21</v>
      </c>
      <c r="M415" s="73">
        <v>255.9</v>
      </c>
      <c r="N415" s="138">
        <f t="shared" si="24"/>
        <v>0.25590000000000002</v>
      </c>
    </row>
    <row r="416" spans="1:14" x14ac:dyDescent="0.2">
      <c r="A416" s="93"/>
      <c r="B416" s="481"/>
      <c r="C416" s="316">
        <v>200</v>
      </c>
      <c r="D416" s="316">
        <v>200</v>
      </c>
      <c r="E416" s="93" t="s">
        <v>449</v>
      </c>
      <c r="F416" s="93">
        <v>50</v>
      </c>
      <c r="G416" s="93"/>
      <c r="H416" s="93"/>
      <c r="I416" s="93" t="s">
        <v>21</v>
      </c>
      <c r="J416" s="93">
        <v>14.9</v>
      </c>
      <c r="K416" s="93" t="s">
        <v>21</v>
      </c>
      <c r="L416" s="93">
        <v>56.8</v>
      </c>
      <c r="M416" s="73">
        <v>34.799999999999997</v>
      </c>
      <c r="N416" s="138">
        <f t="shared" si="24"/>
        <v>1.7399999999999998</v>
      </c>
    </row>
    <row r="417" spans="1:14" x14ac:dyDescent="0.2">
      <c r="A417" s="93"/>
      <c r="B417" s="102"/>
      <c r="C417" s="305"/>
      <c r="D417" s="305"/>
      <c r="E417" s="93"/>
      <c r="F417" s="93"/>
      <c r="G417" s="93"/>
      <c r="H417" s="93">
        <v>200</v>
      </c>
      <c r="I417" s="94">
        <v>1</v>
      </c>
      <c r="J417" s="94">
        <v>14.9</v>
      </c>
      <c r="K417" s="94">
        <v>0</v>
      </c>
      <c r="L417" s="94">
        <v>56.8</v>
      </c>
      <c r="M417" s="95"/>
      <c r="N417" s="139">
        <f>SUM(N415:N416)</f>
        <v>1.9958999999999998</v>
      </c>
    </row>
    <row r="418" spans="1:14" x14ac:dyDescent="0.2">
      <c r="A418" s="93"/>
      <c r="B418" s="102" t="s">
        <v>144</v>
      </c>
      <c r="C418" s="305">
        <v>100</v>
      </c>
      <c r="D418" s="305">
        <v>140</v>
      </c>
      <c r="E418" s="93" t="s">
        <v>231</v>
      </c>
      <c r="F418" s="93">
        <v>120</v>
      </c>
      <c r="G418" s="93">
        <v>120</v>
      </c>
      <c r="H418" s="93">
        <v>120</v>
      </c>
      <c r="I418" s="93">
        <v>0.96</v>
      </c>
      <c r="J418" s="93">
        <v>0.27</v>
      </c>
      <c r="K418" s="93">
        <v>7.19</v>
      </c>
      <c r="L418" s="120">
        <v>35.520000000000003</v>
      </c>
      <c r="M418" s="73">
        <v>112.8</v>
      </c>
      <c r="N418" s="139">
        <f t="shared" si="24"/>
        <v>13.536</v>
      </c>
    </row>
    <row r="419" spans="1:14" x14ac:dyDescent="0.2">
      <c r="A419" s="76" t="s">
        <v>38</v>
      </c>
      <c r="B419" s="452" t="s">
        <v>430</v>
      </c>
      <c r="C419" s="324">
        <v>200</v>
      </c>
      <c r="D419" s="324">
        <v>200</v>
      </c>
      <c r="E419" s="461" t="s">
        <v>430</v>
      </c>
      <c r="F419" s="76">
        <v>200</v>
      </c>
      <c r="G419" s="76">
        <v>200</v>
      </c>
      <c r="H419" s="74">
        <v>200</v>
      </c>
      <c r="I419" s="76"/>
      <c r="J419" s="76"/>
      <c r="K419" s="76">
        <v>19</v>
      </c>
      <c r="L419" s="76">
        <v>75</v>
      </c>
      <c r="M419" s="73">
        <v>107.9</v>
      </c>
      <c r="N419" s="139">
        <f t="shared" si="24"/>
        <v>21.58</v>
      </c>
    </row>
    <row r="420" spans="1:14" x14ac:dyDescent="0.2">
      <c r="A420" s="566" t="s">
        <v>39</v>
      </c>
      <c r="B420" s="567"/>
      <c r="C420" s="349"/>
      <c r="D420" s="349"/>
      <c r="E420" s="93"/>
      <c r="F420" s="93"/>
      <c r="G420" s="93"/>
      <c r="H420" s="93"/>
      <c r="I420" s="122">
        <v>31.589999999999996</v>
      </c>
      <c r="J420" s="122">
        <v>47.29</v>
      </c>
      <c r="K420" s="122">
        <v>120.81299999999999</v>
      </c>
      <c r="L420" s="122">
        <v>849.58999999999992</v>
      </c>
      <c r="M420" s="111"/>
      <c r="N420" s="139">
        <f>N402+N410+N414+N417+N418+N419</f>
        <v>87.05857499999999</v>
      </c>
    </row>
    <row r="421" spans="1:14" x14ac:dyDescent="0.2">
      <c r="A421" s="494" t="s">
        <v>40</v>
      </c>
      <c r="B421" s="495"/>
      <c r="C421" s="301"/>
      <c r="D421" s="301"/>
      <c r="E421" s="93"/>
      <c r="F421" s="93"/>
      <c r="G421" s="93"/>
      <c r="H421" s="93"/>
      <c r="I421" s="123"/>
      <c r="J421" s="123"/>
      <c r="K421" s="123"/>
      <c r="L421" s="123"/>
      <c r="M421" s="73"/>
      <c r="N421" s="138"/>
    </row>
    <row r="422" spans="1:14" s="169" customFormat="1" ht="22.5" x14ac:dyDescent="0.2">
      <c r="A422" s="573" t="s">
        <v>238</v>
      </c>
      <c r="B422" s="238" t="s">
        <v>338</v>
      </c>
      <c r="C422" s="238">
        <v>50</v>
      </c>
      <c r="D422" s="238">
        <v>50</v>
      </c>
      <c r="E422" s="211" t="s">
        <v>339</v>
      </c>
      <c r="F422" s="211">
        <v>49.8</v>
      </c>
      <c r="G422" s="211">
        <v>39.5</v>
      </c>
      <c r="H422" s="211"/>
      <c r="I422" s="211">
        <v>1.4</v>
      </c>
      <c r="J422" s="211"/>
      <c r="K422" s="211">
        <v>3.7</v>
      </c>
      <c r="L422" s="211">
        <v>21.3</v>
      </c>
      <c r="M422" s="212">
        <v>15.4</v>
      </c>
      <c r="N422" s="236">
        <f t="shared" si="24"/>
        <v>0.76691999999999994</v>
      </c>
    </row>
    <row r="423" spans="1:14" x14ac:dyDescent="0.2">
      <c r="A423" s="574"/>
      <c r="B423" s="213"/>
      <c r="C423" s="213"/>
      <c r="D423" s="213"/>
      <c r="E423" s="85" t="s">
        <v>340</v>
      </c>
      <c r="F423" s="85">
        <v>6.25</v>
      </c>
      <c r="G423" s="85">
        <v>5</v>
      </c>
      <c r="H423" s="211"/>
      <c r="I423" s="211">
        <v>0.14000000000000001</v>
      </c>
      <c r="J423" s="211"/>
      <c r="K423" s="211">
        <v>0.91</v>
      </c>
      <c r="L423" s="211">
        <v>4.0999999999999996</v>
      </c>
      <c r="M423" s="212">
        <v>23.6</v>
      </c>
      <c r="N423" s="138">
        <f t="shared" si="24"/>
        <v>0.14749999999999999</v>
      </c>
    </row>
    <row r="424" spans="1:14" x14ac:dyDescent="0.2">
      <c r="A424" s="574"/>
      <c r="B424" s="213"/>
      <c r="C424" s="213"/>
      <c r="D424" s="213"/>
      <c r="E424" s="85" t="s">
        <v>341</v>
      </c>
      <c r="F424" s="85">
        <v>6.25</v>
      </c>
      <c r="G424" s="85">
        <v>5</v>
      </c>
      <c r="H424" s="211"/>
      <c r="I424" s="211">
        <v>0.1</v>
      </c>
      <c r="J424" s="211"/>
      <c r="K424" s="211">
        <v>0.7</v>
      </c>
      <c r="L424" s="211">
        <v>3.4</v>
      </c>
      <c r="M424" s="212">
        <v>21.2</v>
      </c>
      <c r="N424" s="138">
        <f t="shared" si="24"/>
        <v>0.13250000000000001</v>
      </c>
    </row>
    <row r="425" spans="1:14" x14ac:dyDescent="0.2">
      <c r="A425" s="574"/>
      <c r="B425" s="213"/>
      <c r="C425" s="213"/>
      <c r="D425" s="213"/>
      <c r="E425" s="85" t="s">
        <v>44</v>
      </c>
      <c r="F425" s="85">
        <v>2.5</v>
      </c>
      <c r="G425" s="85">
        <v>2.5</v>
      </c>
      <c r="H425" s="211"/>
      <c r="I425" s="211"/>
      <c r="J425" s="211"/>
      <c r="K425" s="211">
        <v>4.9000000000000004</v>
      </c>
      <c r="L425" s="211">
        <v>18.899999999999999</v>
      </c>
      <c r="M425" s="212">
        <v>34.799999999999997</v>
      </c>
      <c r="N425" s="138">
        <f t="shared" si="24"/>
        <v>8.6999999999999994E-2</v>
      </c>
    </row>
    <row r="426" spans="1:14" ht="22.5" x14ac:dyDescent="0.2">
      <c r="A426" s="574"/>
      <c r="B426" s="213"/>
      <c r="C426" s="213"/>
      <c r="D426" s="213"/>
      <c r="E426" s="85" t="s">
        <v>342</v>
      </c>
      <c r="F426" s="85">
        <v>2.5</v>
      </c>
      <c r="G426" s="85">
        <v>2.5</v>
      </c>
      <c r="H426" s="211"/>
      <c r="I426" s="211"/>
      <c r="J426" s="211">
        <v>4.99</v>
      </c>
      <c r="K426" s="211"/>
      <c r="L426" s="211">
        <v>44.9</v>
      </c>
      <c r="M426" s="212">
        <v>74.78</v>
      </c>
      <c r="N426" s="138">
        <f t="shared" si="24"/>
        <v>0.18694999999999998</v>
      </c>
    </row>
    <row r="427" spans="1:14" x14ac:dyDescent="0.2">
      <c r="A427" s="575"/>
      <c r="B427" s="214"/>
      <c r="C427" s="214"/>
      <c r="D427" s="214"/>
      <c r="E427" s="215" t="s">
        <v>208</v>
      </c>
      <c r="F427" s="215"/>
      <c r="G427" s="215"/>
      <c r="H427" s="215">
        <v>50</v>
      </c>
      <c r="I427" s="216">
        <f>SUM(I422:I426)</f>
        <v>1.6400000000000001</v>
      </c>
      <c r="J427" s="216">
        <f t="shared" ref="J427:L427" si="25">SUM(J422:J426)</f>
        <v>4.99</v>
      </c>
      <c r="K427" s="216">
        <f t="shared" si="25"/>
        <v>10.210000000000001</v>
      </c>
      <c r="L427" s="216">
        <f t="shared" si="25"/>
        <v>92.6</v>
      </c>
      <c r="M427" s="217"/>
      <c r="N427" s="139">
        <f>SUM(N422:N426)</f>
        <v>1.3208699999999998</v>
      </c>
    </row>
    <row r="428" spans="1:14" ht="11.25" customHeight="1" x14ac:dyDescent="0.2">
      <c r="A428" s="93" t="s">
        <v>232</v>
      </c>
      <c r="B428" s="479" t="s">
        <v>233</v>
      </c>
      <c r="C428" s="357" t="s">
        <v>386</v>
      </c>
      <c r="D428" s="357" t="s">
        <v>386</v>
      </c>
      <c r="E428" s="93" t="s">
        <v>111</v>
      </c>
      <c r="F428" s="93">
        <v>25</v>
      </c>
      <c r="G428" s="93">
        <v>25</v>
      </c>
      <c r="H428" s="93"/>
      <c r="I428" s="110">
        <v>2.75</v>
      </c>
      <c r="J428" s="110">
        <v>1.5</v>
      </c>
      <c r="K428" s="110">
        <v>12.92</v>
      </c>
      <c r="L428" s="110">
        <v>74.61</v>
      </c>
      <c r="M428" s="73">
        <v>26.21</v>
      </c>
      <c r="N428" s="138">
        <f t="shared" si="24"/>
        <v>0.65525</v>
      </c>
    </row>
    <row r="429" spans="1:14" x14ac:dyDescent="0.2">
      <c r="A429" s="93"/>
      <c r="B429" s="479"/>
      <c r="C429" s="305"/>
      <c r="D429" s="305"/>
      <c r="E429" s="93" t="s">
        <v>43</v>
      </c>
      <c r="F429" s="93">
        <v>12.5</v>
      </c>
      <c r="G429" s="93">
        <v>10</v>
      </c>
      <c r="H429" s="93"/>
      <c r="I429" s="110">
        <v>0.13</v>
      </c>
      <c r="J429" s="110">
        <v>0.01</v>
      </c>
      <c r="K429" s="110">
        <v>0.71</v>
      </c>
      <c r="L429" s="110">
        <v>3.3</v>
      </c>
      <c r="M429" s="73">
        <v>21.2</v>
      </c>
      <c r="N429" s="138">
        <f t="shared" si="24"/>
        <v>0.26500000000000001</v>
      </c>
    </row>
    <row r="430" spans="1:14" x14ac:dyDescent="0.2">
      <c r="A430" s="93"/>
      <c r="B430" s="172"/>
      <c r="C430" s="305"/>
      <c r="D430" s="305"/>
      <c r="E430" s="93" t="s">
        <v>52</v>
      </c>
      <c r="F430" s="93">
        <v>12</v>
      </c>
      <c r="G430" s="93">
        <v>10</v>
      </c>
      <c r="H430" s="93"/>
      <c r="I430" s="110">
        <v>0.14000000000000001</v>
      </c>
      <c r="J430" s="110" t="s">
        <v>21</v>
      </c>
      <c r="K430" s="110">
        <v>0.91</v>
      </c>
      <c r="L430" s="110">
        <v>4.0999999999999996</v>
      </c>
      <c r="M430" s="73">
        <v>23.6</v>
      </c>
      <c r="N430" s="138">
        <f t="shared" si="24"/>
        <v>0.28320000000000006</v>
      </c>
    </row>
    <row r="431" spans="1:14" x14ac:dyDescent="0.2">
      <c r="A431" s="93"/>
      <c r="B431" s="172"/>
      <c r="C431" s="305"/>
      <c r="D431" s="305"/>
      <c r="E431" s="93" t="s">
        <v>50</v>
      </c>
      <c r="F431" s="93">
        <v>100</v>
      </c>
      <c r="G431" s="93">
        <v>75</v>
      </c>
      <c r="H431" s="93"/>
      <c r="I431" s="93">
        <v>2</v>
      </c>
      <c r="J431" s="93">
        <v>0.28000000000000003</v>
      </c>
      <c r="K431" s="93">
        <v>12.45</v>
      </c>
      <c r="L431" s="93">
        <v>57.61</v>
      </c>
      <c r="M431" s="73">
        <v>22</v>
      </c>
      <c r="N431" s="138">
        <f t="shared" si="24"/>
        <v>2.2000000000000002</v>
      </c>
    </row>
    <row r="432" spans="1:14" x14ac:dyDescent="0.2">
      <c r="A432" s="93"/>
      <c r="B432" s="172"/>
      <c r="C432" s="305"/>
      <c r="D432" s="305"/>
      <c r="E432" s="93" t="s">
        <v>23</v>
      </c>
      <c r="F432" s="93">
        <v>5</v>
      </c>
      <c r="G432" s="93">
        <v>5</v>
      </c>
      <c r="H432" s="93"/>
      <c r="I432" s="110">
        <v>0.04</v>
      </c>
      <c r="J432" s="110">
        <v>3.6</v>
      </c>
      <c r="K432" s="110">
        <v>0.06</v>
      </c>
      <c r="L432" s="110">
        <v>33.049999999999997</v>
      </c>
      <c r="M432" s="73">
        <v>420.4</v>
      </c>
      <c r="N432" s="138">
        <f t="shared" si="24"/>
        <v>2.1019999999999999</v>
      </c>
    </row>
    <row r="433" spans="1:14" x14ac:dyDescent="0.2">
      <c r="A433" s="93"/>
      <c r="B433" s="172"/>
      <c r="C433" s="305"/>
      <c r="D433" s="305"/>
      <c r="E433" s="93" t="s">
        <v>173</v>
      </c>
      <c r="F433" s="93">
        <v>237.5</v>
      </c>
      <c r="G433" s="93">
        <v>237.5</v>
      </c>
      <c r="H433" s="93"/>
      <c r="I433" s="110">
        <v>1.95</v>
      </c>
      <c r="J433" s="110">
        <v>4.9000000000000004</v>
      </c>
      <c r="K433" s="110">
        <v>2.94</v>
      </c>
      <c r="L433" s="110">
        <v>8.82</v>
      </c>
      <c r="M433" s="73">
        <v>6</v>
      </c>
      <c r="N433" s="138">
        <f t="shared" si="24"/>
        <v>1.425</v>
      </c>
    </row>
    <row r="434" spans="1:14" x14ac:dyDescent="0.2">
      <c r="A434" s="93"/>
      <c r="B434" s="172"/>
      <c r="C434" s="305"/>
      <c r="D434" s="305"/>
      <c r="E434" s="93" t="s">
        <v>55</v>
      </c>
      <c r="F434" s="93">
        <v>54</v>
      </c>
      <c r="G434" s="93">
        <v>40</v>
      </c>
      <c r="H434" s="93"/>
      <c r="I434" s="110">
        <v>10.4</v>
      </c>
      <c r="J434" s="110">
        <v>6.48</v>
      </c>
      <c r="K434" s="110" t="s">
        <v>21</v>
      </c>
      <c r="L434" s="110">
        <v>88.29</v>
      </c>
      <c r="M434" s="73">
        <v>279.3</v>
      </c>
      <c r="N434" s="138">
        <f t="shared" si="24"/>
        <v>15.0822</v>
      </c>
    </row>
    <row r="435" spans="1:14" ht="22.5" x14ac:dyDescent="0.2">
      <c r="A435" s="93"/>
      <c r="B435" s="172"/>
      <c r="C435" s="305"/>
      <c r="D435" s="305"/>
      <c r="E435" s="93"/>
      <c r="F435" s="93"/>
      <c r="G435" s="93"/>
      <c r="H435" s="93" t="s">
        <v>57</v>
      </c>
      <c r="I435" s="124">
        <v>17.41</v>
      </c>
      <c r="J435" s="124">
        <v>16.770000000000003</v>
      </c>
      <c r="K435" s="124">
        <v>29.99</v>
      </c>
      <c r="L435" s="124">
        <v>269.78000000000003</v>
      </c>
      <c r="M435" s="95"/>
      <c r="N435" s="139">
        <f>SUM(N428:N434)</f>
        <v>22.012650000000001</v>
      </c>
    </row>
    <row r="436" spans="1:14" x14ac:dyDescent="0.2">
      <c r="A436" s="93" t="s">
        <v>203</v>
      </c>
      <c r="B436" s="480" t="s">
        <v>234</v>
      </c>
      <c r="C436" s="315"/>
      <c r="D436" s="315"/>
      <c r="E436" s="93" t="s">
        <v>60</v>
      </c>
      <c r="F436" s="93">
        <v>38.47</v>
      </c>
      <c r="G436" s="93">
        <v>29.47</v>
      </c>
      <c r="H436" s="93"/>
      <c r="I436" s="93">
        <v>6.32</v>
      </c>
      <c r="J436" s="93">
        <v>8.5399999999999991</v>
      </c>
      <c r="K436" s="93"/>
      <c r="L436" s="93">
        <v>90.6</v>
      </c>
      <c r="M436" s="73">
        <v>279.3</v>
      </c>
      <c r="N436" s="138">
        <f t="shared" si="24"/>
        <v>10.744671</v>
      </c>
    </row>
    <row r="437" spans="1:14" x14ac:dyDescent="0.2">
      <c r="A437" s="93"/>
      <c r="B437" s="481"/>
      <c r="C437" s="316">
        <v>41</v>
      </c>
      <c r="D437" s="316">
        <v>41</v>
      </c>
      <c r="E437" s="93" t="s">
        <v>52</v>
      </c>
      <c r="F437" s="93">
        <v>0.6</v>
      </c>
      <c r="G437" s="93">
        <v>0.6</v>
      </c>
      <c r="H437" s="93"/>
      <c r="I437" s="93" t="s">
        <v>21</v>
      </c>
      <c r="J437" s="93" t="s">
        <v>21</v>
      </c>
      <c r="K437" s="93" t="s">
        <v>21</v>
      </c>
      <c r="L437" s="93">
        <v>0.21</v>
      </c>
      <c r="M437" s="73">
        <v>23.6</v>
      </c>
      <c r="N437" s="138">
        <f t="shared" si="24"/>
        <v>1.4160000000000001E-2</v>
      </c>
    </row>
    <row r="438" spans="1:14" x14ac:dyDescent="0.2">
      <c r="A438" s="93"/>
      <c r="B438" s="102"/>
      <c r="C438" s="305"/>
      <c r="D438" s="305"/>
      <c r="E438" s="93" t="s">
        <v>93</v>
      </c>
      <c r="F438" s="93">
        <v>2</v>
      </c>
      <c r="G438" s="93">
        <v>2</v>
      </c>
      <c r="H438" s="93"/>
      <c r="I438" s="93">
        <v>0.22</v>
      </c>
      <c r="J438" s="93">
        <v>0.02</v>
      </c>
      <c r="K438" s="93">
        <v>1.44</v>
      </c>
      <c r="L438" s="93">
        <v>6.62</v>
      </c>
      <c r="M438" s="73">
        <v>54.2</v>
      </c>
      <c r="N438" s="138">
        <f t="shared" si="24"/>
        <v>0.10840000000000001</v>
      </c>
    </row>
    <row r="439" spans="1:14" x14ac:dyDescent="0.2">
      <c r="A439" s="93"/>
      <c r="B439" s="102"/>
      <c r="C439" s="305"/>
      <c r="D439" s="305"/>
      <c r="E439" s="93" t="s">
        <v>235</v>
      </c>
      <c r="F439" s="93">
        <v>7</v>
      </c>
      <c r="G439" s="93">
        <v>7</v>
      </c>
      <c r="H439" s="93"/>
      <c r="I439" s="93">
        <v>0.56999999999999995</v>
      </c>
      <c r="J439" s="93">
        <v>0.06</v>
      </c>
      <c r="K439" s="93">
        <v>0.47</v>
      </c>
      <c r="L439" s="93">
        <v>15.82</v>
      </c>
      <c r="M439" s="73">
        <v>53.4</v>
      </c>
      <c r="N439" s="138">
        <f t="shared" si="24"/>
        <v>0.37380000000000002</v>
      </c>
    </row>
    <row r="440" spans="1:14" x14ac:dyDescent="0.2">
      <c r="A440" s="93"/>
      <c r="B440" s="102"/>
      <c r="C440" s="305"/>
      <c r="D440" s="305"/>
      <c r="E440" s="93" t="s">
        <v>22</v>
      </c>
      <c r="F440" s="93">
        <v>0.6</v>
      </c>
      <c r="G440" s="93">
        <v>0.6</v>
      </c>
      <c r="H440" s="93"/>
      <c r="I440" s="93" t="s">
        <v>21</v>
      </c>
      <c r="J440" s="93" t="s">
        <v>21</v>
      </c>
      <c r="K440" s="93" t="s">
        <v>21</v>
      </c>
      <c r="L440" s="93" t="s">
        <v>21</v>
      </c>
      <c r="M440" s="73">
        <v>8.9</v>
      </c>
      <c r="N440" s="138">
        <f t="shared" si="24"/>
        <v>5.3400000000000001E-3</v>
      </c>
    </row>
    <row r="441" spans="1:14" x14ac:dyDescent="0.2">
      <c r="A441" s="93"/>
      <c r="B441" s="102"/>
      <c r="C441" s="305"/>
      <c r="D441" s="305"/>
      <c r="E441" s="93" t="s">
        <v>95</v>
      </c>
      <c r="F441" s="93"/>
      <c r="G441" s="93">
        <v>50</v>
      </c>
      <c r="H441" s="93"/>
      <c r="I441" s="93" t="s">
        <v>21</v>
      </c>
      <c r="J441" s="93"/>
      <c r="K441" s="93" t="s">
        <v>21</v>
      </c>
      <c r="L441" s="93" t="s">
        <v>21</v>
      </c>
      <c r="M441" s="73"/>
      <c r="N441" s="138"/>
    </row>
    <row r="442" spans="1:14" ht="13.5" customHeight="1" x14ac:dyDescent="0.2">
      <c r="A442" s="93"/>
      <c r="B442" s="102"/>
      <c r="C442" s="305"/>
      <c r="D442" s="305"/>
      <c r="E442" s="93" t="s">
        <v>51</v>
      </c>
      <c r="F442" s="93">
        <v>2</v>
      </c>
      <c r="G442" s="93">
        <v>2</v>
      </c>
      <c r="H442" s="93"/>
      <c r="I442" s="93" t="s">
        <v>21</v>
      </c>
      <c r="J442" s="93">
        <v>1.99</v>
      </c>
      <c r="K442" s="93" t="s">
        <v>21</v>
      </c>
      <c r="L442" s="93">
        <v>17.98</v>
      </c>
      <c r="M442" s="73">
        <v>74.78</v>
      </c>
      <c r="N442" s="138">
        <f t="shared" si="24"/>
        <v>0.14956</v>
      </c>
    </row>
    <row r="443" spans="1:14" x14ac:dyDescent="0.2">
      <c r="A443" s="93"/>
      <c r="B443" s="102"/>
      <c r="C443" s="305"/>
      <c r="D443" s="305"/>
      <c r="E443" s="93"/>
      <c r="F443" s="93"/>
      <c r="G443" s="93"/>
      <c r="H443" s="93">
        <v>41</v>
      </c>
      <c r="I443" s="94">
        <v>7.11</v>
      </c>
      <c r="J443" s="94">
        <v>10.61</v>
      </c>
      <c r="K443" s="94">
        <v>1.91</v>
      </c>
      <c r="L443" s="94">
        <v>131.22999999999999</v>
      </c>
      <c r="M443" s="95"/>
      <c r="N443" s="139">
        <f>SUM(N436:N442)</f>
        <v>11.395930999999999</v>
      </c>
    </row>
    <row r="444" spans="1:14" x14ac:dyDescent="0.2">
      <c r="A444" s="76" t="s">
        <v>157</v>
      </c>
      <c r="B444" s="472" t="s">
        <v>236</v>
      </c>
      <c r="C444" s="308">
        <v>90</v>
      </c>
      <c r="D444" s="308">
        <v>110</v>
      </c>
      <c r="E444" s="76" t="s">
        <v>237</v>
      </c>
      <c r="F444" s="76">
        <v>33.299999999999997</v>
      </c>
      <c r="G444" s="76"/>
      <c r="H444" s="74"/>
      <c r="I444" s="76">
        <v>5.99</v>
      </c>
      <c r="J444" s="76">
        <v>1.55</v>
      </c>
      <c r="K444" s="76">
        <v>29.76</v>
      </c>
      <c r="L444" s="76">
        <v>157.9</v>
      </c>
      <c r="M444" s="73">
        <v>31.2</v>
      </c>
      <c r="N444" s="138">
        <f t="shared" si="24"/>
        <v>1.0389599999999999</v>
      </c>
    </row>
    <row r="445" spans="1:14" x14ac:dyDescent="0.2">
      <c r="A445" s="76"/>
      <c r="B445" s="473"/>
      <c r="C445" s="310"/>
      <c r="D445" s="310"/>
      <c r="E445" s="76" t="s">
        <v>23</v>
      </c>
      <c r="F445" s="76">
        <v>5</v>
      </c>
      <c r="G445" s="76"/>
      <c r="H445" s="74"/>
      <c r="I445" s="76">
        <v>0.04</v>
      </c>
      <c r="J445" s="76">
        <v>3.6</v>
      </c>
      <c r="K445" s="76">
        <v>0.13</v>
      </c>
      <c r="L445" s="76">
        <v>33.6</v>
      </c>
      <c r="M445" s="73">
        <v>420.4</v>
      </c>
      <c r="N445" s="138">
        <f t="shared" si="24"/>
        <v>2.1019999999999999</v>
      </c>
    </row>
    <row r="446" spans="1:14" x14ac:dyDescent="0.2">
      <c r="A446" s="76"/>
      <c r="B446" s="72"/>
      <c r="C446" s="324"/>
      <c r="D446" s="324"/>
      <c r="E446" s="76" t="s">
        <v>22</v>
      </c>
      <c r="F446" s="76">
        <v>1</v>
      </c>
      <c r="G446" s="76"/>
      <c r="H446" s="74"/>
      <c r="I446" s="76"/>
      <c r="J446" s="76"/>
      <c r="K446" s="76"/>
      <c r="L446" s="76"/>
      <c r="M446" s="73">
        <v>8.9</v>
      </c>
      <c r="N446" s="138">
        <f t="shared" si="24"/>
        <v>8.8999999999999999E-3</v>
      </c>
    </row>
    <row r="447" spans="1:14" x14ac:dyDescent="0.2">
      <c r="A447" s="76"/>
      <c r="B447" s="72"/>
      <c r="C447" s="324"/>
      <c r="D447" s="324"/>
      <c r="E447" s="76"/>
      <c r="F447" s="76"/>
      <c r="G447" s="76"/>
      <c r="H447" s="74">
        <v>100</v>
      </c>
      <c r="I447" s="78">
        <v>6.03</v>
      </c>
      <c r="J447" s="78">
        <v>5.15</v>
      </c>
      <c r="K447" s="78">
        <v>29.89</v>
      </c>
      <c r="L447" s="78">
        <v>191.5</v>
      </c>
      <c r="M447" s="73"/>
      <c r="N447" s="139">
        <f>SUM(N444:N446)</f>
        <v>3.1498599999999999</v>
      </c>
    </row>
    <row r="448" spans="1:14" x14ac:dyDescent="0.2">
      <c r="A448" s="93" t="s">
        <v>202</v>
      </c>
      <c r="B448" s="482" t="s">
        <v>118</v>
      </c>
      <c r="C448" s="326"/>
      <c r="D448" s="326"/>
      <c r="E448" s="93" t="s">
        <v>54</v>
      </c>
      <c r="F448" s="93">
        <v>50</v>
      </c>
      <c r="G448" s="93"/>
      <c r="H448" s="93"/>
      <c r="I448" s="93">
        <v>0.41</v>
      </c>
      <c r="J448" s="93">
        <v>1.03</v>
      </c>
      <c r="K448" s="93">
        <v>0.61</v>
      </c>
      <c r="L448" s="93">
        <v>1.85</v>
      </c>
      <c r="M448" s="73">
        <v>6</v>
      </c>
      <c r="N448" s="138">
        <f t="shared" si="24"/>
        <v>0.3</v>
      </c>
    </row>
    <row r="449" spans="1:14" ht="14.25" customHeight="1" x14ac:dyDescent="0.2">
      <c r="A449" s="93"/>
      <c r="B449" s="483"/>
      <c r="C449" s="327">
        <v>40</v>
      </c>
      <c r="D449" s="327">
        <v>60</v>
      </c>
      <c r="E449" s="93" t="s">
        <v>51</v>
      </c>
      <c r="F449" s="93">
        <v>1</v>
      </c>
      <c r="G449" s="93"/>
      <c r="H449" s="93"/>
      <c r="I449" s="93"/>
      <c r="J449" s="93">
        <v>0.99</v>
      </c>
      <c r="K449" s="93"/>
      <c r="L449" s="93">
        <v>8.99</v>
      </c>
      <c r="M449" s="73">
        <v>74.78</v>
      </c>
      <c r="N449" s="138">
        <f t="shared" si="24"/>
        <v>7.4779999999999999E-2</v>
      </c>
    </row>
    <row r="450" spans="1:14" x14ac:dyDescent="0.2">
      <c r="A450" s="93"/>
      <c r="B450" s="102"/>
      <c r="C450" s="305"/>
      <c r="D450" s="305"/>
      <c r="E450" s="93" t="s">
        <v>64</v>
      </c>
      <c r="F450" s="93">
        <v>2.5</v>
      </c>
      <c r="G450" s="93"/>
      <c r="H450" s="93"/>
      <c r="I450" s="93">
        <v>0.26</v>
      </c>
      <c r="J450" s="93">
        <v>0.02</v>
      </c>
      <c r="K450" s="93">
        <v>1.71</v>
      </c>
      <c r="L450" s="93">
        <v>8.35</v>
      </c>
      <c r="M450" s="73">
        <v>22.3</v>
      </c>
      <c r="N450" s="138">
        <f t="shared" si="24"/>
        <v>5.5750000000000001E-2</v>
      </c>
    </row>
    <row r="451" spans="1:14" x14ac:dyDescent="0.2">
      <c r="A451" s="93"/>
      <c r="B451" s="102"/>
      <c r="C451" s="305"/>
      <c r="D451" s="305"/>
      <c r="E451" s="93" t="s">
        <v>62</v>
      </c>
      <c r="F451" s="93">
        <v>5</v>
      </c>
      <c r="G451" s="93"/>
      <c r="H451" s="93"/>
      <c r="I451" s="93">
        <v>0.18</v>
      </c>
      <c r="J451" s="93" t="s">
        <v>21</v>
      </c>
      <c r="K451" s="93">
        <v>0.62</v>
      </c>
      <c r="L451" s="93">
        <v>3.4</v>
      </c>
      <c r="M451" s="73">
        <v>94.2</v>
      </c>
      <c r="N451" s="138">
        <f t="shared" si="24"/>
        <v>0.47099999999999997</v>
      </c>
    </row>
    <row r="452" spans="1:14" x14ac:dyDescent="0.2">
      <c r="A452" s="93"/>
      <c r="B452" s="102"/>
      <c r="C452" s="305"/>
      <c r="D452" s="305"/>
      <c r="E452" s="93" t="s">
        <v>43</v>
      </c>
      <c r="F452" s="93">
        <v>5</v>
      </c>
      <c r="G452" s="93">
        <v>4</v>
      </c>
      <c r="H452" s="93"/>
      <c r="I452" s="93">
        <v>0.05</v>
      </c>
      <c r="J452" s="93">
        <v>0</v>
      </c>
      <c r="K452" s="93">
        <v>0.28000000000000003</v>
      </c>
      <c r="L452" s="93">
        <v>1.32</v>
      </c>
      <c r="M452" s="73">
        <v>21.2</v>
      </c>
      <c r="N452" s="138">
        <f t="shared" si="24"/>
        <v>0.106</v>
      </c>
    </row>
    <row r="453" spans="1:14" x14ac:dyDescent="0.2">
      <c r="A453" s="93"/>
      <c r="B453" s="102"/>
      <c r="C453" s="305"/>
      <c r="D453" s="305"/>
      <c r="E453" s="93" t="s">
        <v>52</v>
      </c>
      <c r="F453" s="93">
        <v>1.2</v>
      </c>
      <c r="G453" s="93">
        <v>1</v>
      </c>
      <c r="H453" s="93"/>
      <c r="I453" s="93">
        <v>0.01</v>
      </c>
      <c r="J453" s="93" t="s">
        <v>21</v>
      </c>
      <c r="K453" s="93">
        <v>0.09</v>
      </c>
      <c r="L453" s="93">
        <v>0.41</v>
      </c>
      <c r="M453" s="73">
        <v>23.6</v>
      </c>
      <c r="N453" s="138">
        <f t="shared" si="24"/>
        <v>2.8320000000000001E-2</v>
      </c>
    </row>
    <row r="454" spans="1:14" x14ac:dyDescent="0.2">
      <c r="A454" s="93"/>
      <c r="B454" s="102"/>
      <c r="C454" s="305"/>
      <c r="D454" s="305"/>
      <c r="E454" s="93" t="s">
        <v>20</v>
      </c>
      <c r="F454" s="93">
        <v>0.7</v>
      </c>
      <c r="G454" s="93"/>
      <c r="H454" s="93"/>
      <c r="I454" s="93" t="s">
        <v>21</v>
      </c>
      <c r="J454" s="93" t="s">
        <v>21</v>
      </c>
      <c r="K454" s="93">
        <v>0.79</v>
      </c>
      <c r="L454" s="93">
        <v>3.03</v>
      </c>
      <c r="M454" s="73">
        <v>34.799999999999997</v>
      </c>
      <c r="N454" s="138">
        <f t="shared" si="24"/>
        <v>2.4359999999999996E-2</v>
      </c>
    </row>
    <row r="455" spans="1:14" x14ac:dyDescent="0.2">
      <c r="A455" s="93"/>
      <c r="B455" s="102"/>
      <c r="C455" s="305"/>
      <c r="D455" s="305"/>
      <c r="E455" s="93"/>
      <c r="F455" s="93"/>
      <c r="G455" s="93"/>
      <c r="H455" s="93"/>
      <c r="I455" s="94">
        <v>0.90999999999999992</v>
      </c>
      <c r="J455" s="94">
        <v>2.04</v>
      </c>
      <c r="K455" s="94">
        <v>4.0999999999999996</v>
      </c>
      <c r="L455" s="94">
        <v>27.349999999999998</v>
      </c>
      <c r="M455" s="95"/>
      <c r="N455" s="139">
        <f>SUM(N444:N454)</f>
        <v>7.3599299999999985</v>
      </c>
    </row>
    <row r="456" spans="1:14" x14ac:dyDescent="0.2">
      <c r="A456" s="76" t="s">
        <v>180</v>
      </c>
      <c r="B456" s="484" t="s">
        <v>181</v>
      </c>
      <c r="C456" s="304"/>
      <c r="D456" s="304"/>
      <c r="E456" s="76" t="s">
        <v>45</v>
      </c>
      <c r="F456" s="76">
        <v>25</v>
      </c>
      <c r="G456" s="76">
        <v>22</v>
      </c>
      <c r="H456" s="74"/>
      <c r="I456" s="76">
        <v>0.1</v>
      </c>
      <c r="J456" s="76">
        <v>0.09</v>
      </c>
      <c r="K456" s="76">
        <v>2.2000000000000002</v>
      </c>
      <c r="L456" s="76">
        <v>9.9</v>
      </c>
      <c r="M456" s="73">
        <v>72.8</v>
      </c>
      <c r="N456" s="138">
        <f t="shared" si="24"/>
        <v>1.82</v>
      </c>
    </row>
    <row r="457" spans="1:14" x14ac:dyDescent="0.2">
      <c r="A457" s="76"/>
      <c r="B457" s="485"/>
      <c r="C457" s="313">
        <v>200</v>
      </c>
      <c r="D457" s="313">
        <v>200</v>
      </c>
      <c r="E457" s="76" t="s">
        <v>20</v>
      </c>
      <c r="F457" s="76">
        <v>20</v>
      </c>
      <c r="G457" s="76">
        <v>20</v>
      </c>
      <c r="H457" s="74"/>
      <c r="I457" s="76"/>
      <c r="J457" s="76"/>
      <c r="K457" s="76">
        <v>19.96</v>
      </c>
      <c r="L457" s="76">
        <v>75.8</v>
      </c>
      <c r="M457" s="73">
        <v>34.799999999999997</v>
      </c>
      <c r="N457" s="138">
        <f t="shared" si="24"/>
        <v>0.69599999999999995</v>
      </c>
    </row>
    <row r="458" spans="1:14" x14ac:dyDescent="0.2">
      <c r="A458" s="76"/>
      <c r="B458" s="72"/>
      <c r="C458" s="324"/>
      <c r="D458" s="324"/>
      <c r="E458" s="76"/>
      <c r="F458" s="76"/>
      <c r="G458" s="76"/>
      <c r="H458" s="74">
        <v>200</v>
      </c>
      <c r="I458" s="78">
        <v>0.1</v>
      </c>
      <c r="J458" s="78">
        <v>0.09</v>
      </c>
      <c r="K458" s="78">
        <v>22.16</v>
      </c>
      <c r="L458" s="78">
        <v>85.7</v>
      </c>
      <c r="M458" s="73"/>
      <c r="N458" s="139">
        <f>SUM(N456:N457)</f>
        <v>2.516</v>
      </c>
    </row>
    <row r="459" spans="1:14" x14ac:dyDescent="0.2">
      <c r="A459" s="76"/>
      <c r="B459" s="72" t="s">
        <v>71</v>
      </c>
      <c r="C459" s="352" t="s">
        <v>373</v>
      </c>
      <c r="D459" s="352" t="s">
        <v>374</v>
      </c>
      <c r="E459" s="84" t="s">
        <v>72</v>
      </c>
      <c r="F459" s="84">
        <v>40</v>
      </c>
      <c r="G459" s="84">
        <v>40</v>
      </c>
      <c r="H459" s="85">
        <v>40</v>
      </c>
      <c r="I459" s="76">
        <v>3.48</v>
      </c>
      <c r="J459" s="76">
        <v>0.6</v>
      </c>
      <c r="K459" s="76">
        <v>16</v>
      </c>
      <c r="L459" s="76">
        <v>83.6</v>
      </c>
      <c r="M459" s="73">
        <v>54.2</v>
      </c>
      <c r="N459" s="139">
        <f t="shared" si="24"/>
        <v>2.1680000000000001</v>
      </c>
    </row>
    <row r="460" spans="1:14" x14ac:dyDescent="0.2">
      <c r="A460" s="76"/>
      <c r="B460" s="72"/>
      <c r="C460" s="324"/>
      <c r="D460" s="324"/>
      <c r="E460" s="76" t="s">
        <v>73</v>
      </c>
      <c r="F460" s="76">
        <v>80</v>
      </c>
      <c r="G460" s="76">
        <v>80</v>
      </c>
      <c r="H460" s="74">
        <v>80</v>
      </c>
      <c r="I460" s="76">
        <v>5.28</v>
      </c>
      <c r="J460" s="76">
        <v>0.96</v>
      </c>
      <c r="K460" s="76">
        <v>28.24</v>
      </c>
      <c r="L460" s="76">
        <v>144.80000000000001</v>
      </c>
      <c r="M460" s="73">
        <v>53.4</v>
      </c>
      <c r="N460" s="139">
        <f t="shared" si="24"/>
        <v>4.2720000000000002</v>
      </c>
    </row>
    <row r="461" spans="1:14" x14ac:dyDescent="0.2">
      <c r="A461" s="117"/>
      <c r="B461" s="72"/>
      <c r="C461" s="324"/>
      <c r="D461" s="324"/>
      <c r="E461" s="76"/>
      <c r="F461" s="76"/>
      <c r="G461" s="76"/>
      <c r="H461" s="74"/>
      <c r="I461" s="76">
        <v>8.76</v>
      </c>
      <c r="J461" s="76">
        <v>1.56</v>
      </c>
      <c r="K461" s="76">
        <v>44.239999999999995</v>
      </c>
      <c r="L461" s="76">
        <v>228.4</v>
      </c>
      <c r="M461" s="73"/>
      <c r="N461" s="138"/>
    </row>
    <row r="462" spans="1:14" x14ac:dyDescent="0.2">
      <c r="A462" s="93" t="s">
        <v>238</v>
      </c>
      <c r="B462" s="479" t="s">
        <v>239</v>
      </c>
      <c r="C462" s="305">
        <v>75</v>
      </c>
      <c r="D462" s="305">
        <v>75</v>
      </c>
      <c r="E462" s="93" t="s">
        <v>128</v>
      </c>
      <c r="F462" s="93">
        <v>1.74</v>
      </c>
      <c r="G462" s="93">
        <v>1.74</v>
      </c>
      <c r="H462" s="93"/>
      <c r="I462" s="93">
        <v>0.17</v>
      </c>
      <c r="J462" s="93">
        <v>0.02</v>
      </c>
      <c r="K462" s="93">
        <v>1.19</v>
      </c>
      <c r="L462" s="93">
        <v>5.81</v>
      </c>
      <c r="M462" s="73">
        <v>22.3</v>
      </c>
      <c r="N462" s="138">
        <f t="shared" si="24"/>
        <v>3.8801999999999996E-2</v>
      </c>
    </row>
    <row r="463" spans="1:14" x14ac:dyDescent="0.2">
      <c r="A463" s="482" t="s">
        <v>240</v>
      </c>
      <c r="B463" s="479"/>
      <c r="C463" s="305"/>
      <c r="D463" s="305"/>
      <c r="E463" s="93" t="s">
        <v>64</v>
      </c>
      <c r="F463" s="93">
        <v>37</v>
      </c>
      <c r="G463" s="93">
        <v>37</v>
      </c>
      <c r="H463" s="93"/>
      <c r="I463" s="93">
        <v>3.81</v>
      </c>
      <c r="J463" s="93">
        <v>0.4</v>
      </c>
      <c r="K463" s="93">
        <v>25.48</v>
      </c>
      <c r="L463" s="93">
        <v>123.6</v>
      </c>
      <c r="M463" s="73">
        <v>22.3</v>
      </c>
      <c r="N463" s="138">
        <f t="shared" si="24"/>
        <v>0.82510000000000006</v>
      </c>
    </row>
    <row r="464" spans="1:14" x14ac:dyDescent="0.2">
      <c r="A464" s="483"/>
      <c r="B464" s="102"/>
      <c r="C464" s="305"/>
      <c r="D464" s="305"/>
      <c r="E464" s="93" t="s">
        <v>20</v>
      </c>
      <c r="F464" s="93">
        <v>20</v>
      </c>
      <c r="G464" s="93">
        <v>20</v>
      </c>
      <c r="H464" s="93"/>
      <c r="I464" s="93" t="s">
        <v>21</v>
      </c>
      <c r="J464" s="93" t="s">
        <v>21</v>
      </c>
      <c r="K464" s="93">
        <v>1.96</v>
      </c>
      <c r="L464" s="93">
        <v>7.8</v>
      </c>
      <c r="M464" s="73">
        <v>34.799999999999997</v>
      </c>
      <c r="N464" s="138">
        <f t="shared" si="24"/>
        <v>0.69599999999999995</v>
      </c>
    </row>
    <row r="465" spans="1:14" x14ac:dyDescent="0.2">
      <c r="A465" s="93"/>
      <c r="B465" s="102"/>
      <c r="C465" s="305"/>
      <c r="D465" s="305"/>
      <c r="E465" s="93" t="s">
        <v>23</v>
      </c>
      <c r="F465" s="93">
        <v>1.68</v>
      </c>
      <c r="G465" s="93">
        <v>1.68</v>
      </c>
      <c r="H465" s="93"/>
      <c r="I465" s="93">
        <v>0.01</v>
      </c>
      <c r="J465" s="93">
        <v>1.22</v>
      </c>
      <c r="K465" s="93">
        <v>0.04</v>
      </c>
      <c r="L465" s="93">
        <v>11.1</v>
      </c>
      <c r="M465" s="73">
        <v>420.4</v>
      </c>
      <c r="N465" s="138">
        <f t="shared" ref="N465:N527" si="26">F465*M465/1000</f>
        <v>0.7062719999999999</v>
      </c>
    </row>
    <row r="466" spans="1:14" x14ac:dyDescent="0.2">
      <c r="A466" s="93"/>
      <c r="B466" s="102"/>
      <c r="C466" s="305"/>
      <c r="D466" s="305"/>
      <c r="E466" s="93" t="s">
        <v>91</v>
      </c>
      <c r="F466" s="93">
        <v>20</v>
      </c>
      <c r="G466" s="93">
        <v>20</v>
      </c>
      <c r="H466" s="93"/>
      <c r="I466" s="93">
        <v>0.2</v>
      </c>
      <c r="J466" s="93">
        <v>0.2</v>
      </c>
      <c r="K466" s="93">
        <v>0.01</v>
      </c>
      <c r="L466" s="93">
        <v>2.73</v>
      </c>
      <c r="M466" s="73">
        <v>130</v>
      </c>
      <c r="N466" s="138">
        <f t="shared" si="26"/>
        <v>2.6</v>
      </c>
    </row>
    <row r="467" spans="1:14" x14ac:dyDescent="0.2">
      <c r="A467" s="93"/>
      <c r="B467" s="102"/>
      <c r="C467" s="305"/>
      <c r="D467" s="305"/>
      <c r="E467" s="93" t="s">
        <v>22</v>
      </c>
      <c r="F467" s="93">
        <v>5.0000000000000001E-3</v>
      </c>
      <c r="G467" s="93">
        <v>5.0000000000000001E-3</v>
      </c>
      <c r="H467" s="93"/>
      <c r="I467" s="93" t="s">
        <v>21</v>
      </c>
      <c r="J467" s="93" t="s">
        <v>21</v>
      </c>
      <c r="K467" s="93" t="s">
        <v>21</v>
      </c>
      <c r="L467" s="93" t="s">
        <v>21</v>
      </c>
      <c r="M467" s="73">
        <v>8.9</v>
      </c>
      <c r="N467" s="138">
        <f t="shared" si="26"/>
        <v>4.4500000000000004E-5</v>
      </c>
    </row>
    <row r="468" spans="1:14" x14ac:dyDescent="0.2">
      <c r="A468" s="93"/>
      <c r="B468" s="102"/>
      <c r="C468" s="305"/>
      <c r="D468" s="305"/>
      <c r="E468" s="93" t="s">
        <v>127</v>
      </c>
      <c r="F468" s="93">
        <v>1.1000000000000001</v>
      </c>
      <c r="G468" s="93">
        <v>1.1000000000000001</v>
      </c>
      <c r="H468" s="93"/>
      <c r="I468" s="93" t="s">
        <v>21</v>
      </c>
      <c r="J468" s="93" t="s">
        <v>21</v>
      </c>
      <c r="K468" s="93" t="s">
        <v>21</v>
      </c>
      <c r="L468" s="93" t="s">
        <v>21</v>
      </c>
      <c r="M468" s="73">
        <v>256</v>
      </c>
      <c r="N468" s="138">
        <f t="shared" si="26"/>
        <v>0.28160000000000002</v>
      </c>
    </row>
    <row r="469" spans="1:14" x14ac:dyDescent="0.2">
      <c r="A469" s="93"/>
      <c r="B469" s="102"/>
      <c r="C469" s="305"/>
      <c r="D469" s="305"/>
      <c r="E469" s="93" t="s">
        <v>241</v>
      </c>
      <c r="F469" s="93">
        <v>25.2</v>
      </c>
      <c r="G469" s="93">
        <v>25.2</v>
      </c>
      <c r="H469" s="93"/>
      <c r="I469" s="93">
        <v>4.21</v>
      </c>
      <c r="J469" s="93">
        <v>2.27</v>
      </c>
      <c r="K469" s="93">
        <v>0.5</v>
      </c>
      <c r="L469" s="93">
        <v>40.07</v>
      </c>
      <c r="M469" s="73">
        <v>268.39999999999998</v>
      </c>
      <c r="N469" s="138">
        <f t="shared" si="26"/>
        <v>6.763679999999999</v>
      </c>
    </row>
    <row r="470" spans="1:14" x14ac:dyDescent="0.2">
      <c r="A470" s="93"/>
      <c r="B470" s="102"/>
      <c r="C470" s="305"/>
      <c r="D470" s="305"/>
      <c r="E470" s="93" t="s">
        <v>91</v>
      </c>
      <c r="F470" s="93">
        <v>2.4</v>
      </c>
      <c r="G470" s="93">
        <v>2.4</v>
      </c>
      <c r="H470" s="93"/>
      <c r="I470" s="93">
        <v>0.43</v>
      </c>
      <c r="J470" s="93">
        <v>0.39</v>
      </c>
      <c r="K470" s="93">
        <v>0.02</v>
      </c>
      <c r="L470" s="93">
        <v>5.3</v>
      </c>
      <c r="M470" s="73">
        <v>130</v>
      </c>
      <c r="N470" s="138">
        <f t="shared" si="26"/>
        <v>0.312</v>
      </c>
    </row>
    <row r="471" spans="1:14" x14ac:dyDescent="0.2">
      <c r="A471" s="93"/>
      <c r="B471" s="102"/>
      <c r="C471" s="305"/>
      <c r="D471" s="305"/>
      <c r="E471" s="93" t="s">
        <v>20</v>
      </c>
      <c r="F471" s="93">
        <v>2.4</v>
      </c>
      <c r="G471" s="93">
        <v>2.4</v>
      </c>
      <c r="H471" s="93"/>
      <c r="I471" s="93" t="s">
        <v>21</v>
      </c>
      <c r="J471" s="93" t="s">
        <v>21</v>
      </c>
      <c r="K471" s="93">
        <v>2.39</v>
      </c>
      <c r="L471" s="93">
        <v>9.09</v>
      </c>
      <c r="M471" s="73">
        <v>34.799999999999997</v>
      </c>
      <c r="N471" s="138">
        <f t="shared" si="26"/>
        <v>8.3519999999999997E-2</v>
      </c>
    </row>
    <row r="472" spans="1:14" x14ac:dyDescent="0.2">
      <c r="A472" s="93"/>
      <c r="B472" s="102"/>
      <c r="C472" s="305"/>
      <c r="D472" s="305"/>
      <c r="E472" s="93" t="s">
        <v>64</v>
      </c>
      <c r="F472" s="93">
        <v>1.2</v>
      </c>
      <c r="G472" s="93">
        <v>1.2</v>
      </c>
      <c r="H472" s="93"/>
      <c r="I472" s="93" t="s">
        <v>21</v>
      </c>
      <c r="J472" s="93" t="s">
        <v>21</v>
      </c>
      <c r="K472" s="103">
        <v>1</v>
      </c>
      <c r="L472" s="103">
        <v>4</v>
      </c>
      <c r="M472" s="73">
        <v>22.3</v>
      </c>
      <c r="N472" s="138">
        <f t="shared" si="26"/>
        <v>2.6760000000000003E-2</v>
      </c>
    </row>
    <row r="473" spans="1:14" x14ac:dyDescent="0.2">
      <c r="A473" s="93"/>
      <c r="B473" s="102"/>
      <c r="C473" s="305"/>
      <c r="D473" s="305"/>
      <c r="E473" s="93" t="s">
        <v>79</v>
      </c>
      <c r="F473" s="93">
        <v>1.6</v>
      </c>
      <c r="G473" s="93">
        <v>1.6</v>
      </c>
      <c r="H473" s="93"/>
      <c r="I473" s="93">
        <v>0.18</v>
      </c>
      <c r="J473" s="93">
        <v>0.17</v>
      </c>
      <c r="K473" s="93" t="s">
        <v>21</v>
      </c>
      <c r="L473" s="93">
        <v>2.35</v>
      </c>
      <c r="M473" s="73">
        <v>130</v>
      </c>
      <c r="N473" s="138">
        <f t="shared" si="26"/>
        <v>0.20799999999999999</v>
      </c>
    </row>
    <row r="474" spans="1:14" ht="22.5" x14ac:dyDescent="0.2">
      <c r="A474" s="93"/>
      <c r="B474" s="102"/>
      <c r="C474" s="305"/>
      <c r="D474" s="305"/>
      <c r="E474" s="93" t="s">
        <v>81</v>
      </c>
      <c r="F474" s="93">
        <v>0.25</v>
      </c>
      <c r="G474" s="93">
        <v>0.25</v>
      </c>
      <c r="H474" s="93"/>
      <c r="I474" s="93" t="s">
        <v>21</v>
      </c>
      <c r="J474" s="93">
        <v>0.24</v>
      </c>
      <c r="K474" s="93" t="s">
        <v>21</v>
      </c>
      <c r="L474" s="93">
        <v>2.25</v>
      </c>
      <c r="M474" s="73">
        <v>74.78</v>
      </c>
      <c r="N474" s="138">
        <f t="shared" si="26"/>
        <v>1.8695E-2</v>
      </c>
    </row>
    <row r="475" spans="1:14" x14ac:dyDescent="0.2">
      <c r="A475" s="93"/>
      <c r="B475" s="102"/>
      <c r="C475" s="305"/>
      <c r="D475" s="305"/>
      <c r="E475" s="93" t="s">
        <v>211</v>
      </c>
      <c r="F475" s="93"/>
      <c r="G475" s="93">
        <v>46.4</v>
      </c>
      <c r="H475" s="93"/>
      <c r="I475" s="93" t="s">
        <v>21</v>
      </c>
      <c r="J475" s="93" t="s">
        <v>21</v>
      </c>
      <c r="K475" s="93" t="s">
        <v>21</v>
      </c>
      <c r="L475" s="93" t="s">
        <v>21</v>
      </c>
      <c r="M475" s="73"/>
      <c r="N475" s="138">
        <v>0</v>
      </c>
    </row>
    <row r="476" spans="1:14" x14ac:dyDescent="0.2">
      <c r="A476" s="93"/>
      <c r="B476" s="102"/>
      <c r="C476" s="305"/>
      <c r="D476" s="305"/>
      <c r="E476" s="93" t="s">
        <v>242</v>
      </c>
      <c r="F476" s="93"/>
      <c r="G476" s="93">
        <v>30</v>
      </c>
      <c r="H476" s="93"/>
      <c r="I476" s="93" t="s">
        <v>21</v>
      </c>
      <c r="J476" s="93" t="s">
        <v>21</v>
      </c>
      <c r="K476" s="93" t="s">
        <v>21</v>
      </c>
      <c r="L476" s="93" t="s">
        <v>21</v>
      </c>
      <c r="M476" s="73"/>
      <c r="N476" s="138">
        <v>0</v>
      </c>
    </row>
    <row r="477" spans="1:14" x14ac:dyDescent="0.2">
      <c r="A477" s="93"/>
      <c r="B477" s="102"/>
      <c r="C477" s="305"/>
      <c r="D477" s="305"/>
      <c r="E477" s="93"/>
      <c r="F477" s="93"/>
      <c r="G477" s="93"/>
      <c r="H477" s="93">
        <v>75</v>
      </c>
      <c r="I477" s="94">
        <v>9.009999999999998</v>
      </c>
      <c r="J477" s="94">
        <v>4.91</v>
      </c>
      <c r="K477" s="94">
        <v>32.590000000000003</v>
      </c>
      <c r="L477" s="94">
        <v>214.1</v>
      </c>
      <c r="M477" s="95"/>
      <c r="N477" s="139">
        <f>SUM(N462:N476)</f>
        <v>12.560473499999997</v>
      </c>
    </row>
    <row r="478" spans="1:14" x14ac:dyDescent="0.2">
      <c r="A478" s="93"/>
      <c r="B478" s="465" t="s">
        <v>447</v>
      </c>
      <c r="C478" s="324">
        <v>100</v>
      </c>
      <c r="D478" s="324">
        <v>100</v>
      </c>
      <c r="E478" s="471" t="s">
        <v>447</v>
      </c>
      <c r="F478" s="76">
        <v>100</v>
      </c>
      <c r="G478" s="76">
        <v>100</v>
      </c>
      <c r="H478" s="74"/>
      <c r="I478" s="78">
        <v>0.2</v>
      </c>
      <c r="J478" s="78">
        <v>5.4</v>
      </c>
      <c r="K478" s="78">
        <v>32</v>
      </c>
      <c r="L478" s="78">
        <v>144</v>
      </c>
      <c r="M478" s="73">
        <v>65.75</v>
      </c>
      <c r="N478" s="139">
        <f t="shared" si="26"/>
        <v>6.5750000000000002</v>
      </c>
    </row>
    <row r="479" spans="1:14" x14ac:dyDescent="0.2">
      <c r="A479" s="495" t="s">
        <v>132</v>
      </c>
      <c r="B479" s="496"/>
      <c r="C479" s="314"/>
      <c r="D479" s="314"/>
      <c r="E479" s="93"/>
      <c r="F479" s="93"/>
      <c r="G479" s="93"/>
      <c r="H479" s="93"/>
      <c r="I479" s="122">
        <v>50.57</v>
      </c>
      <c r="J479" s="122">
        <v>66.61</v>
      </c>
      <c r="K479" s="122">
        <v>201.78000000000003</v>
      </c>
      <c r="L479" s="122">
        <v>1499.7400000000002</v>
      </c>
      <c r="M479" s="111"/>
      <c r="N479" s="139">
        <f>N478+N477+N460+N459+N458+N455+N447+N443+N435+N427</f>
        <v>73.330714499999985</v>
      </c>
    </row>
    <row r="480" spans="1:14" x14ac:dyDescent="0.2">
      <c r="A480" s="477" t="s">
        <v>243</v>
      </c>
      <c r="B480" s="478"/>
      <c r="C480" s="342"/>
      <c r="D480" s="342"/>
      <c r="E480" s="125"/>
      <c r="F480" s="125"/>
      <c r="G480" s="125"/>
      <c r="H480" s="94"/>
      <c r="I480" s="118">
        <f>I479+I420</f>
        <v>82.16</v>
      </c>
      <c r="J480" s="118">
        <f>J479+J420</f>
        <v>113.9</v>
      </c>
      <c r="K480" s="118">
        <f>K479+K420</f>
        <v>322.59300000000002</v>
      </c>
      <c r="L480" s="118">
        <f>L479+L420</f>
        <v>2349.33</v>
      </c>
      <c r="M480" s="118"/>
      <c r="N480" s="139">
        <f>N479+N420</f>
        <v>160.38928949999996</v>
      </c>
    </row>
    <row r="481" spans="1:14" ht="21" x14ac:dyDescent="0.2">
      <c r="A481" s="71" t="s">
        <v>1</v>
      </c>
      <c r="B481" s="91" t="s">
        <v>2</v>
      </c>
      <c r="C481" s="306"/>
      <c r="D481" s="306"/>
      <c r="E481" s="71" t="s">
        <v>3</v>
      </c>
      <c r="F481" s="71" t="s">
        <v>4</v>
      </c>
      <c r="G481" s="71" t="s">
        <v>5</v>
      </c>
      <c r="H481" s="71" t="s">
        <v>6</v>
      </c>
      <c r="I481" s="71" t="s">
        <v>7</v>
      </c>
      <c r="J481" s="71" t="s">
        <v>8</v>
      </c>
      <c r="K481" s="71" t="s">
        <v>9</v>
      </c>
      <c r="L481" s="71" t="s">
        <v>10</v>
      </c>
      <c r="M481" s="73" t="s">
        <v>11</v>
      </c>
      <c r="N481" s="138"/>
    </row>
    <row r="482" spans="1:14" x14ac:dyDescent="0.2">
      <c r="A482" s="475" t="s">
        <v>244</v>
      </c>
      <c r="B482" s="500"/>
      <c r="C482" s="307"/>
      <c r="D482" s="307"/>
      <c r="E482" s="74"/>
      <c r="F482" s="74"/>
      <c r="G482" s="74"/>
      <c r="H482" s="74"/>
      <c r="I482" s="74"/>
      <c r="J482" s="74"/>
      <c r="K482" s="74"/>
      <c r="L482" s="74"/>
      <c r="M482" s="73"/>
      <c r="N482" s="138"/>
    </row>
    <row r="483" spans="1:14" x14ac:dyDescent="0.2">
      <c r="A483" s="565" t="s">
        <v>14</v>
      </c>
      <c r="B483" s="565"/>
      <c r="C483" s="348"/>
      <c r="D483" s="348"/>
      <c r="E483" s="76"/>
      <c r="F483" s="76"/>
      <c r="G483" s="76"/>
      <c r="H483" s="74"/>
      <c r="I483" s="76"/>
      <c r="J483" s="76"/>
      <c r="K483" s="76"/>
      <c r="L483" s="76"/>
      <c r="M483" s="73"/>
      <c r="N483" s="138"/>
    </row>
    <row r="484" spans="1:14" x14ac:dyDescent="0.2">
      <c r="A484" s="76" t="s">
        <v>15</v>
      </c>
      <c r="B484" s="472" t="s">
        <v>16</v>
      </c>
      <c r="C484" s="308"/>
      <c r="D484" s="308"/>
      <c r="E484" s="76" t="s">
        <v>17</v>
      </c>
      <c r="F484" s="76">
        <v>16.600000000000001</v>
      </c>
      <c r="G484" s="76">
        <v>16.600000000000001</v>
      </c>
      <c r="H484" s="74"/>
      <c r="I484" s="76">
        <v>1.1599999999999999</v>
      </c>
      <c r="J484" s="76">
        <v>0.42</v>
      </c>
      <c r="K484" s="76">
        <v>10.58</v>
      </c>
      <c r="L484" s="76">
        <v>52.55</v>
      </c>
      <c r="M484" s="73">
        <v>45.5</v>
      </c>
      <c r="N484" s="138">
        <f t="shared" si="26"/>
        <v>0.75530000000000008</v>
      </c>
    </row>
    <row r="485" spans="1:14" x14ac:dyDescent="0.2">
      <c r="A485" s="76"/>
      <c r="B485" s="502"/>
      <c r="C485" s="375" t="s">
        <v>394</v>
      </c>
      <c r="D485" s="375" t="s">
        <v>395</v>
      </c>
      <c r="E485" s="76" t="s">
        <v>18</v>
      </c>
      <c r="F485" s="76">
        <v>18</v>
      </c>
      <c r="G485" s="76">
        <v>17.82</v>
      </c>
      <c r="H485" s="74"/>
      <c r="I485" s="76">
        <v>1.35</v>
      </c>
      <c r="J485" s="76">
        <v>0.46</v>
      </c>
      <c r="K485" s="76">
        <v>11.96</v>
      </c>
      <c r="L485" s="76">
        <v>56.98</v>
      </c>
      <c r="M485" s="73">
        <v>29.7</v>
      </c>
      <c r="N485" s="138">
        <f t="shared" si="26"/>
        <v>0.53460000000000008</v>
      </c>
    </row>
    <row r="486" spans="1:14" x14ac:dyDescent="0.2">
      <c r="A486" s="76"/>
      <c r="B486" s="473"/>
      <c r="C486" s="310"/>
      <c r="D486" s="310"/>
      <c r="E486" s="76" t="s">
        <v>19</v>
      </c>
      <c r="F486" s="76">
        <v>72.900000000000006</v>
      </c>
      <c r="G486" s="76">
        <v>72.900000000000006</v>
      </c>
      <c r="H486" s="74"/>
      <c r="I486" s="76">
        <v>2.06</v>
      </c>
      <c r="J486" s="76">
        <v>1.87</v>
      </c>
      <c r="K486" s="76">
        <v>3.48</v>
      </c>
      <c r="L486" s="76">
        <v>42.28</v>
      </c>
      <c r="M486" s="73">
        <v>49.11</v>
      </c>
      <c r="N486" s="138">
        <f t="shared" si="26"/>
        <v>3.5801190000000003</v>
      </c>
    </row>
    <row r="487" spans="1:14" x14ac:dyDescent="0.2">
      <c r="A487" s="76"/>
      <c r="B487" s="74"/>
      <c r="C487" s="311"/>
      <c r="D487" s="311"/>
      <c r="E487" s="76" t="s">
        <v>20</v>
      </c>
      <c r="F487" s="76">
        <v>7.5</v>
      </c>
      <c r="G487" s="76">
        <v>7.5</v>
      </c>
      <c r="H487" s="74"/>
      <c r="I487" s="76" t="s">
        <v>21</v>
      </c>
      <c r="J487" s="76" t="s">
        <v>21</v>
      </c>
      <c r="K487" s="76">
        <v>7.48</v>
      </c>
      <c r="L487" s="76">
        <v>28.43</v>
      </c>
      <c r="M487" s="73">
        <v>34.799999999999997</v>
      </c>
      <c r="N487" s="138">
        <f t="shared" si="26"/>
        <v>0.26100000000000001</v>
      </c>
    </row>
    <row r="488" spans="1:14" x14ac:dyDescent="0.2">
      <c r="A488" s="76"/>
      <c r="B488" s="74"/>
      <c r="C488" s="311"/>
      <c r="D488" s="311"/>
      <c r="E488" s="76" t="s">
        <v>22</v>
      </c>
      <c r="F488" s="76">
        <v>0.06</v>
      </c>
      <c r="G488" s="76">
        <v>0.06</v>
      </c>
      <c r="H488" s="74"/>
      <c r="I488" s="76" t="s">
        <v>21</v>
      </c>
      <c r="J488" s="76" t="s">
        <v>21</v>
      </c>
      <c r="K488" s="76" t="s">
        <v>21</v>
      </c>
      <c r="L488" s="76" t="s">
        <v>21</v>
      </c>
      <c r="M488" s="73">
        <v>8.9</v>
      </c>
      <c r="N488" s="138">
        <f t="shared" si="26"/>
        <v>5.3400000000000008E-4</v>
      </c>
    </row>
    <row r="489" spans="1:14" x14ac:dyDescent="0.2">
      <c r="A489" s="76"/>
      <c r="B489" s="74"/>
      <c r="C489" s="311"/>
      <c r="D489" s="311"/>
      <c r="E489" s="76" t="s">
        <v>23</v>
      </c>
      <c r="F489" s="76">
        <v>5</v>
      </c>
      <c r="G489" s="76">
        <v>5</v>
      </c>
      <c r="H489" s="74"/>
      <c r="I489" s="76">
        <v>0.04</v>
      </c>
      <c r="J489" s="76">
        <v>3.63</v>
      </c>
      <c r="K489" s="76">
        <v>0.13</v>
      </c>
      <c r="L489" s="76">
        <v>33.049999999999997</v>
      </c>
      <c r="M489" s="73">
        <v>420.4</v>
      </c>
      <c r="N489" s="138">
        <f t="shared" si="26"/>
        <v>2.1019999999999999</v>
      </c>
    </row>
    <row r="490" spans="1:14" ht="22.5" x14ac:dyDescent="0.2">
      <c r="A490" s="76"/>
      <c r="B490" s="74"/>
      <c r="C490" s="311"/>
      <c r="D490" s="311"/>
      <c r="E490" s="76"/>
      <c r="F490" s="76"/>
      <c r="G490" s="76"/>
      <c r="H490" s="74" t="s">
        <v>24</v>
      </c>
      <c r="I490" s="78">
        <v>4.6100000000000003</v>
      </c>
      <c r="J490" s="78">
        <v>6.38</v>
      </c>
      <c r="K490" s="78">
        <v>33.630000000000003</v>
      </c>
      <c r="L490" s="78">
        <v>213.29000000000002</v>
      </c>
      <c r="M490" s="73"/>
      <c r="N490" s="139">
        <f>SUM(N484:N489)</f>
        <v>7.2335530000000006</v>
      </c>
    </row>
    <row r="491" spans="1:14" x14ac:dyDescent="0.2">
      <c r="A491" s="76" t="s">
        <v>25</v>
      </c>
      <c r="B491" s="472" t="s">
        <v>26</v>
      </c>
      <c r="C491" s="308">
        <v>200</v>
      </c>
      <c r="D491" s="308">
        <v>200</v>
      </c>
      <c r="E491" s="76" t="s">
        <v>27</v>
      </c>
      <c r="F491" s="76">
        <v>4</v>
      </c>
      <c r="G491" s="76"/>
      <c r="H491" s="74"/>
      <c r="I491" s="76">
        <v>0.19</v>
      </c>
      <c r="J491" s="76">
        <v>0.14000000000000001</v>
      </c>
      <c r="K491" s="76">
        <v>0.3</v>
      </c>
      <c r="L491" s="76"/>
      <c r="M491" s="73">
        <v>174.84</v>
      </c>
      <c r="N491" s="138">
        <f t="shared" si="26"/>
        <v>0.69935999999999998</v>
      </c>
    </row>
    <row r="492" spans="1:14" x14ac:dyDescent="0.2">
      <c r="A492" s="76" t="s">
        <v>28</v>
      </c>
      <c r="B492" s="473"/>
      <c r="C492" s="310"/>
      <c r="D492" s="310"/>
      <c r="E492" s="76" t="s">
        <v>19</v>
      </c>
      <c r="F492" s="76">
        <v>100</v>
      </c>
      <c r="G492" s="76"/>
      <c r="H492" s="74"/>
      <c r="I492" s="76">
        <v>2.82</v>
      </c>
      <c r="J492" s="76">
        <v>3.2</v>
      </c>
      <c r="K492" s="76">
        <v>4.7300000000000004</v>
      </c>
      <c r="L492" s="76">
        <v>58</v>
      </c>
      <c r="M492" s="73">
        <v>49.11</v>
      </c>
      <c r="N492" s="138">
        <f t="shared" si="26"/>
        <v>4.9109999999999996</v>
      </c>
    </row>
    <row r="493" spans="1:14" x14ac:dyDescent="0.2">
      <c r="A493" s="76"/>
      <c r="B493" s="74"/>
      <c r="C493" s="311"/>
      <c r="D493" s="311"/>
      <c r="E493" s="76" t="s">
        <v>20</v>
      </c>
      <c r="F493" s="76">
        <v>20</v>
      </c>
      <c r="G493" s="76"/>
      <c r="H493" s="74"/>
      <c r="I493" s="76" t="s">
        <v>21</v>
      </c>
      <c r="J493" s="76" t="s">
        <v>21</v>
      </c>
      <c r="K493" s="76">
        <v>19.96</v>
      </c>
      <c r="L493" s="76">
        <v>75.8</v>
      </c>
      <c r="M493" s="73">
        <v>34.799999999999997</v>
      </c>
      <c r="N493" s="138">
        <f t="shared" si="26"/>
        <v>0.69599999999999995</v>
      </c>
    </row>
    <row r="494" spans="1:14" x14ac:dyDescent="0.2">
      <c r="A494" s="76"/>
      <c r="B494" s="74"/>
      <c r="C494" s="311"/>
      <c r="D494" s="311"/>
      <c r="E494" s="76"/>
      <c r="F494" s="76"/>
      <c r="G494" s="76"/>
      <c r="H494" s="74">
        <v>200</v>
      </c>
      <c r="I494" s="78">
        <v>3.01</v>
      </c>
      <c r="J494" s="78">
        <v>3.3400000000000003</v>
      </c>
      <c r="K494" s="78">
        <v>24.990000000000002</v>
      </c>
      <c r="L494" s="78">
        <v>133.80000000000001</v>
      </c>
      <c r="M494" s="73"/>
      <c r="N494" s="139">
        <f>SUM(N491:N493)</f>
        <v>6.3063599999999997</v>
      </c>
    </row>
    <row r="495" spans="1:14" x14ac:dyDescent="0.2">
      <c r="A495" s="76" t="s">
        <v>29</v>
      </c>
      <c r="B495" s="501" t="s">
        <v>30</v>
      </c>
      <c r="C495" s="424" t="s">
        <v>397</v>
      </c>
      <c r="D495" s="424" t="s">
        <v>396</v>
      </c>
      <c r="E495" s="76" t="s">
        <v>31</v>
      </c>
      <c r="F495" s="76">
        <v>80</v>
      </c>
      <c r="G495" s="76">
        <v>80</v>
      </c>
      <c r="H495" s="74"/>
      <c r="I495" s="76">
        <v>6.96</v>
      </c>
      <c r="J495" s="76">
        <v>1.2</v>
      </c>
      <c r="K495" s="76">
        <v>32.96</v>
      </c>
      <c r="L495" s="76">
        <v>181</v>
      </c>
      <c r="M495" s="73">
        <v>54.2</v>
      </c>
      <c r="N495" s="138">
        <f t="shared" si="26"/>
        <v>4.3360000000000003</v>
      </c>
    </row>
    <row r="496" spans="1:14" x14ac:dyDescent="0.2">
      <c r="A496" s="76"/>
      <c r="B496" s="501"/>
      <c r="C496" s="311">
        <v>10</v>
      </c>
      <c r="D496" s="311">
        <v>10</v>
      </c>
      <c r="E496" s="76" t="s">
        <v>32</v>
      </c>
      <c r="F496" s="76">
        <v>10</v>
      </c>
      <c r="G496" s="76"/>
      <c r="H496" s="74"/>
      <c r="I496" s="76">
        <v>2.68</v>
      </c>
      <c r="J496" s="76">
        <v>2.57</v>
      </c>
      <c r="K496" s="76" t="s">
        <v>21</v>
      </c>
      <c r="L496" s="76">
        <v>33.79</v>
      </c>
      <c r="M496" s="73">
        <v>429.3</v>
      </c>
      <c r="N496" s="138">
        <f t="shared" si="26"/>
        <v>4.2930000000000001</v>
      </c>
    </row>
    <row r="497" spans="1:14" x14ac:dyDescent="0.2">
      <c r="A497" s="76"/>
      <c r="B497" s="74"/>
      <c r="C497" s="311">
        <v>10</v>
      </c>
      <c r="D497" s="311">
        <v>10</v>
      </c>
      <c r="E497" s="76" t="s">
        <v>33</v>
      </c>
      <c r="F497" s="76">
        <v>10</v>
      </c>
      <c r="G497" s="76"/>
      <c r="H497" s="74"/>
      <c r="I497" s="76">
        <v>0.08</v>
      </c>
      <c r="J497" s="76">
        <v>7.25</v>
      </c>
      <c r="K497" s="76">
        <v>0.26</v>
      </c>
      <c r="L497" s="76">
        <v>66.099999999999994</v>
      </c>
      <c r="M497" s="73">
        <v>420.4</v>
      </c>
      <c r="N497" s="138">
        <f t="shared" si="26"/>
        <v>4.2039999999999997</v>
      </c>
    </row>
    <row r="498" spans="1:14" ht="33.75" x14ac:dyDescent="0.2">
      <c r="A498" s="76" t="s">
        <v>34</v>
      </c>
      <c r="B498" s="74"/>
      <c r="C498" s="311"/>
      <c r="D498" s="311"/>
      <c r="E498" s="76"/>
      <c r="F498" s="76"/>
      <c r="G498" s="76"/>
      <c r="H498" s="74" t="s">
        <v>35</v>
      </c>
      <c r="I498" s="78">
        <v>9.7200000000000006</v>
      </c>
      <c r="J498" s="78">
        <v>11.02</v>
      </c>
      <c r="K498" s="78">
        <v>33.22</v>
      </c>
      <c r="L498" s="78">
        <v>280.89</v>
      </c>
      <c r="M498" s="73"/>
      <c r="N498" s="139">
        <f>SUM(N495:N497)</f>
        <v>12.833000000000002</v>
      </c>
    </row>
    <row r="499" spans="1:14" x14ac:dyDescent="0.2">
      <c r="A499" s="76"/>
      <c r="B499" s="74" t="s">
        <v>36</v>
      </c>
      <c r="C499" s="311">
        <v>120</v>
      </c>
      <c r="D499" s="311">
        <v>120</v>
      </c>
      <c r="E499" s="76" t="s">
        <v>37</v>
      </c>
      <c r="F499" s="76">
        <v>120</v>
      </c>
      <c r="G499" s="76">
        <v>120</v>
      </c>
      <c r="H499" s="74">
        <v>120</v>
      </c>
      <c r="I499" s="76">
        <v>0.48</v>
      </c>
      <c r="J499" s="76">
        <v>0.42</v>
      </c>
      <c r="K499" s="76">
        <v>10.9</v>
      </c>
      <c r="L499" s="181">
        <v>47.52</v>
      </c>
      <c r="M499" s="73">
        <v>80.7</v>
      </c>
      <c r="N499" s="139">
        <f t="shared" si="26"/>
        <v>9.6839999999999993</v>
      </c>
    </row>
    <row r="500" spans="1:14" x14ac:dyDescent="0.2">
      <c r="A500" s="76" t="s">
        <v>38</v>
      </c>
      <c r="B500" s="457" t="s">
        <v>430</v>
      </c>
      <c r="C500" s="311">
        <v>200</v>
      </c>
      <c r="D500" s="311">
        <v>200</v>
      </c>
      <c r="E500" s="461" t="s">
        <v>430</v>
      </c>
      <c r="F500" s="76">
        <v>200</v>
      </c>
      <c r="G500" s="76">
        <v>200</v>
      </c>
      <c r="H500" s="74">
        <v>200</v>
      </c>
      <c r="I500" s="76">
        <v>1</v>
      </c>
      <c r="J500" s="76"/>
      <c r="K500" s="76">
        <v>18.2</v>
      </c>
      <c r="L500" s="76">
        <v>76</v>
      </c>
      <c r="M500" s="73">
        <v>107.9</v>
      </c>
      <c r="N500" s="139">
        <f t="shared" si="26"/>
        <v>21.58</v>
      </c>
    </row>
    <row r="501" spans="1:14" x14ac:dyDescent="0.2">
      <c r="A501" s="475" t="s">
        <v>39</v>
      </c>
      <c r="B501" s="500"/>
      <c r="C501" s="307"/>
      <c r="D501" s="307"/>
      <c r="E501" s="78"/>
      <c r="F501" s="78"/>
      <c r="G501" s="78"/>
      <c r="H501" s="71"/>
      <c r="I501" s="78">
        <f>I500+I499+I498+I494+I490</f>
        <v>18.82</v>
      </c>
      <c r="J501" s="78">
        <f t="shared" ref="J501:L501" si="27">J500+J499+J498+J494+J490</f>
        <v>21.16</v>
      </c>
      <c r="K501" s="78">
        <f t="shared" si="27"/>
        <v>120.94</v>
      </c>
      <c r="L501" s="78">
        <f t="shared" si="27"/>
        <v>751.5</v>
      </c>
      <c r="M501" s="78"/>
      <c r="N501" s="139">
        <f>N500+N499+N498+N494+N490</f>
        <v>57.636912999999993</v>
      </c>
    </row>
    <row r="502" spans="1:14" x14ac:dyDescent="0.2">
      <c r="A502" s="76" t="s">
        <v>40</v>
      </c>
      <c r="B502" s="74"/>
      <c r="C502" s="311"/>
      <c r="D502" s="311"/>
      <c r="E502" s="76"/>
      <c r="F502" s="76"/>
      <c r="G502" s="76"/>
      <c r="H502" s="74"/>
      <c r="I502" s="76"/>
      <c r="J502" s="76"/>
      <c r="K502" s="76"/>
      <c r="L502" s="76"/>
      <c r="M502" s="73"/>
      <c r="N502" s="138"/>
    </row>
    <row r="503" spans="1:14" x14ac:dyDescent="0.2">
      <c r="A503" s="76" t="s">
        <v>41</v>
      </c>
      <c r="B503" s="472" t="s">
        <v>42</v>
      </c>
      <c r="C503" s="308"/>
      <c r="D503" s="308"/>
      <c r="E503" s="76" t="s">
        <v>43</v>
      </c>
      <c r="F503" s="76">
        <v>100</v>
      </c>
      <c r="G503" s="76">
        <v>80</v>
      </c>
      <c r="H503" s="74"/>
      <c r="I503" s="76">
        <v>1.3</v>
      </c>
      <c r="J503" s="76">
        <v>0.08</v>
      </c>
      <c r="K503" s="76">
        <v>6.06</v>
      </c>
      <c r="L503" s="76">
        <v>27.2</v>
      </c>
      <c r="M503" s="73">
        <v>21.2</v>
      </c>
      <c r="N503" s="138">
        <f t="shared" si="26"/>
        <v>2.12</v>
      </c>
    </row>
    <row r="504" spans="1:14" x14ac:dyDescent="0.2">
      <c r="A504" s="76"/>
      <c r="B504" s="502"/>
      <c r="C504" s="309">
        <v>80</v>
      </c>
      <c r="D504" s="309">
        <v>120</v>
      </c>
      <c r="E504" s="76" t="s">
        <v>44</v>
      </c>
      <c r="F504" s="76">
        <v>10</v>
      </c>
      <c r="G504" s="76">
        <v>10</v>
      </c>
      <c r="H504" s="74"/>
      <c r="I504" s="76"/>
      <c r="J504" s="76"/>
      <c r="K504" s="76">
        <v>9.98</v>
      </c>
      <c r="L504" s="76">
        <v>37.9</v>
      </c>
      <c r="M504" s="82">
        <v>34.799999999999997</v>
      </c>
      <c r="N504" s="138">
        <f t="shared" si="26"/>
        <v>0.34799999999999998</v>
      </c>
    </row>
    <row r="505" spans="1:14" x14ac:dyDescent="0.2">
      <c r="A505" s="76"/>
      <c r="B505" s="473"/>
      <c r="C505" s="310"/>
      <c r="D505" s="310"/>
      <c r="E505" s="76" t="s">
        <v>45</v>
      </c>
      <c r="F505" s="76">
        <v>28.3</v>
      </c>
      <c r="G505" s="76">
        <v>25</v>
      </c>
      <c r="H505" s="74"/>
      <c r="I505" s="76">
        <v>1.0999999999999999E-2</v>
      </c>
      <c r="J505" s="76">
        <v>0.09</v>
      </c>
      <c r="K505" s="76">
        <v>2.04</v>
      </c>
      <c r="L505" s="76">
        <v>11.21</v>
      </c>
      <c r="M505" s="73">
        <v>72.8</v>
      </c>
      <c r="N505" s="138">
        <f t="shared" si="26"/>
        <v>2.0602399999999998</v>
      </c>
    </row>
    <row r="506" spans="1:14" x14ac:dyDescent="0.2">
      <c r="A506" s="76"/>
      <c r="B506" s="74"/>
      <c r="C506" s="311"/>
      <c r="D506" s="311"/>
      <c r="E506" s="76" t="s">
        <v>46</v>
      </c>
      <c r="F506" s="76">
        <v>7</v>
      </c>
      <c r="G506" s="76">
        <v>7</v>
      </c>
      <c r="H506" s="74"/>
      <c r="I506" s="76"/>
      <c r="J506" s="76">
        <v>6.93</v>
      </c>
      <c r="K506" s="76"/>
      <c r="L506" s="76">
        <v>62.93</v>
      </c>
      <c r="M506" s="82">
        <v>74.78</v>
      </c>
      <c r="N506" s="138">
        <f t="shared" si="26"/>
        <v>0.52346000000000004</v>
      </c>
    </row>
    <row r="507" spans="1:14" x14ac:dyDescent="0.2">
      <c r="A507" s="76"/>
      <c r="B507" s="74"/>
      <c r="C507" s="311"/>
      <c r="D507" s="311"/>
      <c r="E507" s="76"/>
      <c r="F507" s="76"/>
      <c r="G507" s="76"/>
      <c r="H507" s="74">
        <v>100</v>
      </c>
      <c r="I507" s="78">
        <v>1.3109999999999999</v>
      </c>
      <c r="J507" s="78">
        <v>7.1</v>
      </c>
      <c r="K507" s="78">
        <v>18.079999999999998</v>
      </c>
      <c r="L507" s="78">
        <v>139.24</v>
      </c>
      <c r="M507" s="79"/>
      <c r="N507" s="139">
        <f>SUM(N503:N506)</f>
        <v>5.0517000000000003</v>
      </c>
    </row>
    <row r="508" spans="1:14" ht="22.5" x14ac:dyDescent="0.2">
      <c r="A508" s="76" t="s">
        <v>47</v>
      </c>
      <c r="B508" s="501" t="s">
        <v>48</v>
      </c>
      <c r="C508" s="424" t="s">
        <v>386</v>
      </c>
      <c r="D508" s="424" t="s">
        <v>386</v>
      </c>
      <c r="E508" s="76" t="s">
        <v>49</v>
      </c>
      <c r="F508" s="76">
        <v>25</v>
      </c>
      <c r="G508" s="76">
        <v>20</v>
      </c>
      <c r="H508" s="74"/>
      <c r="I508" s="76">
        <v>0.45</v>
      </c>
      <c r="J508" s="76">
        <v>0.02</v>
      </c>
      <c r="K508" s="76">
        <v>1.1399999999999999</v>
      </c>
      <c r="L508" s="76">
        <v>5.4</v>
      </c>
      <c r="M508" s="73">
        <v>15.4</v>
      </c>
      <c r="N508" s="138">
        <f t="shared" si="26"/>
        <v>0.38500000000000001</v>
      </c>
    </row>
    <row r="509" spans="1:14" x14ac:dyDescent="0.2">
      <c r="A509" s="76"/>
      <c r="B509" s="501"/>
      <c r="C509" s="311"/>
      <c r="D509" s="311"/>
      <c r="E509" s="76" t="s">
        <v>50</v>
      </c>
      <c r="F509" s="76">
        <v>100</v>
      </c>
      <c r="G509" s="76">
        <v>72</v>
      </c>
      <c r="H509" s="74"/>
      <c r="I509" s="76">
        <v>2</v>
      </c>
      <c r="J509" s="76">
        <v>0.28999999999999998</v>
      </c>
      <c r="K509" s="76">
        <v>12.46</v>
      </c>
      <c r="L509" s="76">
        <v>57.6</v>
      </c>
      <c r="M509" s="73">
        <v>22</v>
      </c>
      <c r="N509" s="138">
        <f t="shared" si="26"/>
        <v>2.2000000000000002</v>
      </c>
    </row>
    <row r="510" spans="1:14" x14ac:dyDescent="0.2">
      <c r="A510" s="76"/>
      <c r="B510" s="74"/>
      <c r="C510" s="311"/>
      <c r="D510" s="311"/>
      <c r="E510" s="76" t="s">
        <v>43</v>
      </c>
      <c r="F510" s="76">
        <v>12.5</v>
      </c>
      <c r="G510" s="76">
        <v>10</v>
      </c>
      <c r="H510" s="74"/>
      <c r="I510" s="76">
        <v>0.16</v>
      </c>
      <c r="J510" s="76">
        <v>8.9999999999999993E-3</v>
      </c>
      <c r="K510" s="76">
        <v>0.81</v>
      </c>
      <c r="L510" s="76">
        <v>3.26</v>
      </c>
      <c r="M510" s="73">
        <v>21.2</v>
      </c>
      <c r="N510" s="138">
        <f t="shared" si="26"/>
        <v>0.26500000000000001</v>
      </c>
    </row>
    <row r="511" spans="1:14" x14ac:dyDescent="0.2">
      <c r="A511" s="76"/>
      <c r="B511" s="74"/>
      <c r="C511" s="311"/>
      <c r="D511" s="311"/>
      <c r="E511" s="76" t="s">
        <v>52</v>
      </c>
      <c r="F511" s="76">
        <v>12</v>
      </c>
      <c r="G511" s="76">
        <v>10</v>
      </c>
      <c r="H511" s="74"/>
      <c r="I511" s="76">
        <v>0.17</v>
      </c>
      <c r="J511" s="76">
        <v>0.9</v>
      </c>
      <c r="K511" s="76">
        <v>0.80400000000000005</v>
      </c>
      <c r="L511" s="76">
        <v>4.13</v>
      </c>
      <c r="M511" s="73">
        <v>23.6</v>
      </c>
      <c r="N511" s="138">
        <f t="shared" si="26"/>
        <v>0.28320000000000006</v>
      </c>
    </row>
    <row r="512" spans="1:14" x14ac:dyDescent="0.2">
      <c r="A512" s="76"/>
      <c r="B512" s="74"/>
      <c r="C512" s="311"/>
      <c r="D512" s="311"/>
      <c r="E512" s="76" t="s">
        <v>53</v>
      </c>
      <c r="F512" s="76">
        <v>16.7</v>
      </c>
      <c r="G512" s="76">
        <v>15</v>
      </c>
      <c r="H512" s="74"/>
      <c r="I512" s="76">
        <v>0.13</v>
      </c>
      <c r="J512" s="76">
        <v>1.6E-2</v>
      </c>
      <c r="K512" s="76">
        <v>0.38400000000000001</v>
      </c>
      <c r="L512" s="76">
        <v>2.4</v>
      </c>
      <c r="M512" s="73">
        <v>43.69</v>
      </c>
      <c r="N512" s="138">
        <f t="shared" si="26"/>
        <v>0.72962299999999991</v>
      </c>
    </row>
    <row r="513" spans="1:14" x14ac:dyDescent="0.2">
      <c r="A513" s="76"/>
      <c r="B513" s="74"/>
      <c r="C513" s="311"/>
      <c r="D513" s="311"/>
      <c r="E513" s="76" t="s">
        <v>23</v>
      </c>
      <c r="F513" s="76">
        <v>5</v>
      </c>
      <c r="G513" s="76">
        <v>5</v>
      </c>
      <c r="H513" s="74"/>
      <c r="I513" s="76">
        <v>0.04</v>
      </c>
      <c r="J513" s="76">
        <v>3.63</v>
      </c>
      <c r="K513" s="76">
        <v>0.13</v>
      </c>
      <c r="L513" s="76">
        <v>33.049999999999997</v>
      </c>
      <c r="M513" s="73">
        <v>420.4</v>
      </c>
      <c r="N513" s="138">
        <f t="shared" si="26"/>
        <v>2.1019999999999999</v>
      </c>
    </row>
    <row r="514" spans="1:14" x14ac:dyDescent="0.2">
      <c r="A514" s="76"/>
      <c r="B514" s="74"/>
      <c r="C514" s="311"/>
      <c r="D514" s="311"/>
      <c r="E514" s="76" t="s">
        <v>54</v>
      </c>
      <c r="F514" s="76">
        <v>179</v>
      </c>
      <c r="G514" s="76"/>
      <c r="H514" s="74"/>
      <c r="I514" s="76">
        <v>0.7</v>
      </c>
      <c r="J514" s="76">
        <v>0.17</v>
      </c>
      <c r="K514" s="76"/>
      <c r="L514" s="76">
        <v>5.25</v>
      </c>
      <c r="M514" s="73">
        <v>6</v>
      </c>
      <c r="N514" s="138">
        <f t="shared" si="26"/>
        <v>1.0740000000000001</v>
      </c>
    </row>
    <row r="515" spans="1:14" x14ac:dyDescent="0.2">
      <c r="A515" s="76"/>
      <c r="B515" s="74"/>
      <c r="C515" s="311"/>
      <c r="D515" s="311"/>
      <c r="E515" s="76" t="s">
        <v>22</v>
      </c>
      <c r="F515" s="76">
        <v>1</v>
      </c>
      <c r="G515" s="76"/>
      <c r="H515" s="74"/>
      <c r="I515" s="76" t="s">
        <v>21</v>
      </c>
      <c r="J515" s="76" t="s">
        <v>21</v>
      </c>
      <c r="K515" s="76" t="s">
        <v>21</v>
      </c>
      <c r="L515" s="76" t="s">
        <v>21</v>
      </c>
      <c r="M515" s="73">
        <v>8.9</v>
      </c>
      <c r="N515" s="138">
        <f t="shared" si="26"/>
        <v>8.8999999999999999E-3</v>
      </c>
    </row>
    <row r="516" spans="1:14" x14ac:dyDescent="0.2">
      <c r="A516" s="76"/>
      <c r="B516" s="74"/>
      <c r="C516" s="311"/>
      <c r="D516" s="311"/>
      <c r="E516" s="76" t="s">
        <v>55</v>
      </c>
      <c r="F516" s="76">
        <v>54</v>
      </c>
      <c r="G516" s="76">
        <v>40.5</v>
      </c>
      <c r="H516" s="74"/>
      <c r="I516" s="76">
        <v>10</v>
      </c>
      <c r="J516" s="76">
        <v>6.48</v>
      </c>
      <c r="K516" s="76" t="s">
        <v>21</v>
      </c>
      <c r="L516" s="76">
        <v>88.29</v>
      </c>
      <c r="M516" s="73">
        <v>279.3</v>
      </c>
      <c r="N516" s="138">
        <f t="shared" si="26"/>
        <v>15.0822</v>
      </c>
    </row>
    <row r="517" spans="1:14" x14ac:dyDescent="0.2">
      <c r="A517" s="76"/>
      <c r="B517" s="74"/>
      <c r="C517" s="311"/>
      <c r="D517" s="311"/>
      <c r="E517" s="76" t="s">
        <v>56</v>
      </c>
      <c r="F517" s="76">
        <v>10</v>
      </c>
      <c r="G517" s="76">
        <v>10</v>
      </c>
      <c r="H517" s="74">
        <v>10</v>
      </c>
      <c r="I517" s="76">
        <v>0.24</v>
      </c>
      <c r="J517" s="76">
        <v>2</v>
      </c>
      <c r="K517" s="76">
        <v>0.32</v>
      </c>
      <c r="L517" s="76">
        <v>20.64</v>
      </c>
      <c r="M517" s="73">
        <v>142.30000000000001</v>
      </c>
      <c r="N517" s="138">
        <f t="shared" si="26"/>
        <v>1.423</v>
      </c>
    </row>
    <row r="518" spans="1:14" ht="22.5" x14ac:dyDescent="0.2">
      <c r="A518" s="76"/>
      <c r="B518" s="74"/>
      <c r="C518" s="311"/>
      <c r="D518" s="311"/>
      <c r="E518" s="76"/>
      <c r="F518" s="76"/>
      <c r="G518" s="76"/>
      <c r="H518" s="74" t="s">
        <v>57</v>
      </c>
      <c r="I518" s="78">
        <v>13.89</v>
      </c>
      <c r="J518" s="78">
        <v>13.515000000000001</v>
      </c>
      <c r="K518" s="78">
        <v>16.048000000000002</v>
      </c>
      <c r="L518" s="78">
        <v>220.01999999999998</v>
      </c>
      <c r="M518" s="73"/>
      <c r="N518" s="139">
        <f>SUM(N508:N517)</f>
        <v>23.552923</v>
      </c>
    </row>
    <row r="519" spans="1:14" x14ac:dyDescent="0.2">
      <c r="A519" s="76" t="s">
        <v>58</v>
      </c>
      <c r="B519" s="472" t="s">
        <v>59</v>
      </c>
      <c r="C519" s="308"/>
      <c r="D519" s="308"/>
      <c r="E519" s="76" t="s">
        <v>60</v>
      </c>
      <c r="F519" s="76">
        <v>110</v>
      </c>
      <c r="G519" s="76">
        <v>79.180000000000007</v>
      </c>
      <c r="H519" s="74"/>
      <c r="I519" s="76">
        <v>16.89</v>
      </c>
      <c r="J519" s="76">
        <v>12.9</v>
      </c>
      <c r="K519" s="76"/>
      <c r="L519" s="76">
        <v>165.5</v>
      </c>
      <c r="M519" s="73">
        <v>279.3</v>
      </c>
      <c r="N519" s="138">
        <f t="shared" si="26"/>
        <v>30.722999999999999</v>
      </c>
    </row>
    <row r="520" spans="1:14" x14ac:dyDescent="0.2">
      <c r="A520" s="76"/>
      <c r="B520" s="502"/>
      <c r="C520" s="422" t="s">
        <v>67</v>
      </c>
      <c r="D520" s="422" t="s">
        <v>398</v>
      </c>
      <c r="E520" s="76" t="s">
        <v>51</v>
      </c>
      <c r="F520" s="76">
        <v>5</v>
      </c>
      <c r="G520" s="76">
        <v>5</v>
      </c>
      <c r="H520" s="74"/>
      <c r="I520" s="76" t="s">
        <v>21</v>
      </c>
      <c r="J520" s="76">
        <v>4.99</v>
      </c>
      <c r="K520" s="76" t="s">
        <v>21</v>
      </c>
      <c r="L520" s="76">
        <v>44.95</v>
      </c>
      <c r="M520" s="73">
        <v>74.78</v>
      </c>
      <c r="N520" s="138">
        <f t="shared" si="26"/>
        <v>0.37389999999999995</v>
      </c>
    </row>
    <row r="521" spans="1:14" x14ac:dyDescent="0.2">
      <c r="A521" s="76"/>
      <c r="B521" s="83"/>
      <c r="C521" s="310"/>
      <c r="D521" s="310"/>
      <c r="E521" s="76" t="s">
        <v>61</v>
      </c>
      <c r="F521" s="76">
        <v>18</v>
      </c>
      <c r="G521" s="76">
        <v>15.12</v>
      </c>
      <c r="H521" s="74"/>
      <c r="I521" s="76">
        <v>0.25</v>
      </c>
      <c r="J521" s="76" t="s">
        <v>21</v>
      </c>
      <c r="K521" s="76">
        <v>1.48</v>
      </c>
      <c r="L521" s="76">
        <v>6.2</v>
      </c>
      <c r="M521" s="73">
        <v>23.6</v>
      </c>
      <c r="N521" s="138">
        <f t="shared" si="26"/>
        <v>0.42480000000000001</v>
      </c>
    </row>
    <row r="522" spans="1:14" x14ac:dyDescent="0.2">
      <c r="A522" s="76"/>
      <c r="B522" s="74"/>
      <c r="C522" s="311"/>
      <c r="D522" s="311"/>
      <c r="E522" s="76" t="s">
        <v>62</v>
      </c>
      <c r="F522" s="76">
        <v>12</v>
      </c>
      <c r="G522" s="76">
        <v>12</v>
      </c>
      <c r="H522" s="74"/>
      <c r="I522" s="76">
        <v>0.13</v>
      </c>
      <c r="J522" s="76" t="s">
        <v>21</v>
      </c>
      <c r="K522" s="76">
        <v>1.89</v>
      </c>
      <c r="L522" s="76">
        <v>8.16</v>
      </c>
      <c r="M522" s="82">
        <v>0</v>
      </c>
      <c r="N522" s="138">
        <f t="shared" si="26"/>
        <v>0</v>
      </c>
    </row>
    <row r="523" spans="1:14" x14ac:dyDescent="0.2">
      <c r="A523" s="76"/>
      <c r="B523" s="74"/>
      <c r="C523" s="311"/>
      <c r="D523" s="311"/>
      <c r="E523" s="76" t="s">
        <v>63</v>
      </c>
      <c r="F523" s="76"/>
      <c r="G523" s="76">
        <v>4.8</v>
      </c>
      <c r="H523" s="74"/>
      <c r="I523" s="76">
        <v>0.23</v>
      </c>
      <c r="J523" s="76" t="s">
        <v>21</v>
      </c>
      <c r="K523" s="76">
        <v>0.97</v>
      </c>
      <c r="L523" s="76">
        <v>2.16</v>
      </c>
      <c r="M523" s="73">
        <v>94.2</v>
      </c>
      <c r="N523" s="138"/>
    </row>
    <row r="524" spans="1:14" x14ac:dyDescent="0.2">
      <c r="A524" s="76"/>
      <c r="B524" s="74"/>
      <c r="C524" s="311"/>
      <c r="D524" s="311"/>
      <c r="E524" s="76" t="s">
        <v>64</v>
      </c>
      <c r="F524" s="76">
        <v>4</v>
      </c>
      <c r="G524" s="76">
        <v>4</v>
      </c>
      <c r="H524" s="74"/>
      <c r="I524" s="76">
        <v>0.41</v>
      </c>
      <c r="J524" s="76">
        <v>4.3999999999999997E-2</v>
      </c>
      <c r="K524" s="76">
        <v>2.76</v>
      </c>
      <c r="L524" s="76">
        <v>13.36</v>
      </c>
      <c r="M524" s="73">
        <v>22.3</v>
      </c>
      <c r="N524" s="138">
        <f t="shared" si="26"/>
        <v>8.9200000000000002E-2</v>
      </c>
    </row>
    <row r="525" spans="1:14" x14ac:dyDescent="0.2">
      <c r="A525" s="76"/>
      <c r="B525" s="74"/>
      <c r="C525" s="311"/>
      <c r="D525" s="311"/>
      <c r="E525" s="76" t="s">
        <v>65</v>
      </c>
      <c r="F525" s="76"/>
      <c r="G525" s="76">
        <v>50</v>
      </c>
      <c r="H525" s="74"/>
      <c r="I525" s="76"/>
      <c r="J525" s="76"/>
      <c r="K525" s="76"/>
      <c r="L525" s="76"/>
      <c r="M525" s="82"/>
      <c r="N525" s="138"/>
    </row>
    <row r="526" spans="1:14" x14ac:dyDescent="0.2">
      <c r="A526" s="76"/>
      <c r="B526" s="74"/>
      <c r="C526" s="311"/>
      <c r="D526" s="311"/>
      <c r="E526" s="76" t="s">
        <v>66</v>
      </c>
      <c r="F526" s="76"/>
      <c r="G526" s="76">
        <v>50</v>
      </c>
      <c r="H526" s="74"/>
      <c r="I526" s="76">
        <v>0.23</v>
      </c>
      <c r="J526" s="76">
        <v>0.12</v>
      </c>
      <c r="K526" s="76">
        <v>0.97</v>
      </c>
      <c r="L526" s="76">
        <v>2.17</v>
      </c>
      <c r="M526" s="82"/>
      <c r="N526" s="138"/>
    </row>
    <row r="527" spans="1:14" x14ac:dyDescent="0.2">
      <c r="A527" s="76"/>
      <c r="B527" s="74"/>
      <c r="C527" s="311"/>
      <c r="D527" s="311"/>
      <c r="E527" s="76" t="s">
        <v>22</v>
      </c>
      <c r="F527" s="76">
        <v>1</v>
      </c>
      <c r="G527" s="76">
        <v>1</v>
      </c>
      <c r="H527" s="74"/>
      <c r="I527" s="76"/>
      <c r="J527" s="76"/>
      <c r="K527" s="76"/>
      <c r="L527" s="76"/>
      <c r="M527" s="82">
        <v>8.9</v>
      </c>
      <c r="N527" s="138">
        <f t="shared" si="26"/>
        <v>8.8999999999999999E-3</v>
      </c>
    </row>
    <row r="528" spans="1:14" ht="22.5" x14ac:dyDescent="0.2">
      <c r="A528" s="76"/>
      <c r="B528" s="74"/>
      <c r="C528" s="311"/>
      <c r="D528" s="311"/>
      <c r="E528" s="76"/>
      <c r="F528" s="76"/>
      <c r="G528" s="76"/>
      <c r="H528" s="74" t="s">
        <v>67</v>
      </c>
      <c r="I528" s="78">
        <v>18.14</v>
      </c>
      <c r="J528" s="78">
        <v>18.054000000000002</v>
      </c>
      <c r="K528" s="78">
        <v>8.07</v>
      </c>
      <c r="L528" s="78">
        <v>242.49999999999997</v>
      </c>
      <c r="M528" s="73"/>
      <c r="N528" s="139">
        <f>SUM(N519:N527)</f>
        <v>31.619800000000001</v>
      </c>
    </row>
    <row r="529" spans="1:14" x14ac:dyDescent="0.2">
      <c r="A529" s="76" t="s">
        <v>68</v>
      </c>
      <c r="B529" s="472" t="s">
        <v>69</v>
      </c>
      <c r="C529" s="308"/>
      <c r="D529" s="308"/>
      <c r="E529" s="76" t="s">
        <v>50</v>
      </c>
      <c r="F529" s="76">
        <v>250.5</v>
      </c>
      <c r="G529" s="76">
        <v>180</v>
      </c>
      <c r="H529" s="74"/>
      <c r="I529" s="76">
        <v>5.01</v>
      </c>
      <c r="J529" s="76">
        <v>0.72</v>
      </c>
      <c r="K529" s="76">
        <v>31.19</v>
      </c>
      <c r="L529" s="76">
        <v>144.29</v>
      </c>
      <c r="M529" s="73">
        <v>22</v>
      </c>
      <c r="N529" s="138">
        <f t="shared" ref="N529:N592" si="28">F529*M529/1000</f>
        <v>5.5110000000000001</v>
      </c>
    </row>
    <row r="530" spans="1:14" x14ac:dyDescent="0.2">
      <c r="A530" s="76"/>
      <c r="B530" s="502"/>
      <c r="C530" s="309">
        <v>130</v>
      </c>
      <c r="D530" s="309">
        <v>180</v>
      </c>
      <c r="E530" s="76" t="s">
        <v>19</v>
      </c>
      <c r="F530" s="76">
        <v>24</v>
      </c>
      <c r="G530" s="76">
        <v>23.76</v>
      </c>
      <c r="H530" s="74"/>
      <c r="I530" s="76">
        <v>0.67</v>
      </c>
      <c r="J530" s="76">
        <v>0.76</v>
      </c>
      <c r="K530" s="76">
        <v>1.1200000000000001</v>
      </c>
      <c r="L530" s="76">
        <v>13.9</v>
      </c>
      <c r="M530" s="73">
        <v>49.11</v>
      </c>
      <c r="N530" s="138">
        <f t="shared" si="28"/>
        <v>1.1786399999999999</v>
      </c>
    </row>
    <row r="531" spans="1:14" x14ac:dyDescent="0.2">
      <c r="A531" s="76"/>
      <c r="B531" s="83"/>
      <c r="C531" s="310"/>
      <c r="D531" s="310"/>
      <c r="E531" s="76" t="s">
        <v>23</v>
      </c>
      <c r="F531" s="76">
        <v>5.2</v>
      </c>
      <c r="G531" s="76"/>
      <c r="H531" s="74"/>
      <c r="I531" s="76">
        <v>0.04</v>
      </c>
      <c r="J531" s="76">
        <v>3.77</v>
      </c>
      <c r="K531" s="76">
        <v>0.13</v>
      </c>
      <c r="L531" s="76">
        <v>34.369999999999997</v>
      </c>
      <c r="M531" s="73">
        <v>420.4</v>
      </c>
      <c r="N531" s="138">
        <f t="shared" si="28"/>
        <v>2.18608</v>
      </c>
    </row>
    <row r="532" spans="1:14" x14ac:dyDescent="0.2">
      <c r="A532" s="76"/>
      <c r="B532" s="74"/>
      <c r="C532" s="311"/>
      <c r="D532" s="311"/>
      <c r="E532" s="76" t="s">
        <v>22</v>
      </c>
      <c r="F532" s="76">
        <v>1.5</v>
      </c>
      <c r="G532" s="76"/>
      <c r="H532" s="74"/>
      <c r="I532" s="76" t="s">
        <v>21</v>
      </c>
      <c r="J532" s="76" t="s">
        <v>21</v>
      </c>
      <c r="K532" s="76" t="s">
        <v>21</v>
      </c>
      <c r="L532" s="76" t="s">
        <v>21</v>
      </c>
      <c r="M532" s="73">
        <v>8.9</v>
      </c>
      <c r="N532" s="138">
        <f t="shared" si="28"/>
        <v>1.3350000000000001E-2</v>
      </c>
    </row>
    <row r="533" spans="1:14" x14ac:dyDescent="0.2">
      <c r="A533" s="76"/>
      <c r="B533" s="74"/>
      <c r="C533" s="311"/>
      <c r="D533" s="311"/>
      <c r="E533" s="76"/>
      <c r="F533" s="76"/>
      <c r="G533" s="76"/>
      <c r="H533" s="74">
        <v>150</v>
      </c>
      <c r="I533" s="78">
        <v>5.72</v>
      </c>
      <c r="J533" s="78">
        <v>5.25</v>
      </c>
      <c r="K533" s="78">
        <v>32.440000000000005</v>
      </c>
      <c r="L533" s="78">
        <v>192.56</v>
      </c>
      <c r="M533" s="73"/>
      <c r="N533" s="139">
        <f>SUM(N529:N532)</f>
        <v>8.8890700000000002</v>
      </c>
    </row>
    <row r="534" spans="1:14" x14ac:dyDescent="0.2">
      <c r="A534" s="76" t="s">
        <v>70</v>
      </c>
      <c r="B534" s="501" t="s">
        <v>161</v>
      </c>
      <c r="C534" s="311"/>
      <c r="D534" s="311"/>
      <c r="E534" s="181" t="s">
        <v>359</v>
      </c>
      <c r="F534" s="76">
        <v>25</v>
      </c>
      <c r="G534" s="76">
        <v>25</v>
      </c>
      <c r="H534" s="74"/>
      <c r="I534" s="76">
        <v>0.56999999999999995</v>
      </c>
      <c r="J534" s="76" t="s">
        <v>21</v>
      </c>
      <c r="K534" s="76">
        <v>14.45</v>
      </c>
      <c r="L534" s="76">
        <v>60.5</v>
      </c>
      <c r="M534" s="73">
        <v>105.9</v>
      </c>
      <c r="N534" s="138">
        <f t="shared" si="28"/>
        <v>2.6475</v>
      </c>
    </row>
    <row r="535" spans="1:14" x14ac:dyDescent="0.2">
      <c r="A535" s="76"/>
      <c r="B535" s="501"/>
      <c r="C535" s="311">
        <v>200</v>
      </c>
      <c r="D535" s="311">
        <v>200</v>
      </c>
      <c r="E535" s="76" t="s">
        <v>20</v>
      </c>
      <c r="F535" s="76">
        <v>20</v>
      </c>
      <c r="G535" s="76">
        <v>20</v>
      </c>
      <c r="H535" s="74"/>
      <c r="I535" s="76" t="s">
        <v>21</v>
      </c>
      <c r="J535" s="76" t="s">
        <v>21</v>
      </c>
      <c r="K535" s="76">
        <v>19.96</v>
      </c>
      <c r="L535" s="76">
        <v>75.8</v>
      </c>
      <c r="M535" s="73">
        <v>34.799999999999997</v>
      </c>
      <c r="N535" s="138">
        <f t="shared" si="28"/>
        <v>0.69599999999999995</v>
      </c>
    </row>
    <row r="536" spans="1:14" x14ac:dyDescent="0.2">
      <c r="A536" s="76"/>
      <c r="B536" s="74"/>
      <c r="C536" s="311"/>
      <c r="D536" s="311"/>
      <c r="E536" s="76"/>
      <c r="F536" s="76"/>
      <c r="G536" s="76"/>
      <c r="H536" s="74">
        <v>200</v>
      </c>
      <c r="I536" s="78">
        <v>0.56999999999999995</v>
      </c>
      <c r="J536" s="78">
        <v>0</v>
      </c>
      <c r="K536" s="78">
        <v>34.409999999999997</v>
      </c>
      <c r="L536" s="78">
        <v>136.30000000000001</v>
      </c>
      <c r="M536" s="73"/>
      <c r="N536" s="139">
        <f>SUM(N534:N535)</f>
        <v>3.3434999999999997</v>
      </c>
    </row>
    <row r="537" spans="1:14" x14ac:dyDescent="0.2">
      <c r="A537" s="76"/>
      <c r="B537" s="74" t="s">
        <v>71</v>
      </c>
      <c r="C537" s="424" t="s">
        <v>373</v>
      </c>
      <c r="D537" s="424" t="s">
        <v>374</v>
      </c>
      <c r="E537" s="84" t="s">
        <v>72</v>
      </c>
      <c r="F537" s="84">
        <v>40</v>
      </c>
      <c r="G537" s="84">
        <v>40</v>
      </c>
      <c r="H537" s="85">
        <v>40</v>
      </c>
      <c r="I537" s="76">
        <v>3.48</v>
      </c>
      <c r="J537" s="76">
        <v>0.6</v>
      </c>
      <c r="K537" s="76">
        <v>16</v>
      </c>
      <c r="L537" s="76">
        <v>83.6</v>
      </c>
      <c r="M537" s="73">
        <v>54.2</v>
      </c>
      <c r="N537" s="139">
        <f t="shared" si="28"/>
        <v>2.1680000000000001</v>
      </c>
    </row>
    <row r="538" spans="1:14" x14ac:dyDescent="0.2">
      <c r="A538" s="76"/>
      <c r="B538" s="76"/>
      <c r="C538" s="348"/>
      <c r="D538" s="348"/>
      <c r="E538" s="76" t="s">
        <v>73</v>
      </c>
      <c r="F538" s="76">
        <v>80</v>
      </c>
      <c r="G538" s="76">
        <v>80</v>
      </c>
      <c r="H538" s="74">
        <v>80</v>
      </c>
      <c r="I538" s="76">
        <v>5.28</v>
      </c>
      <c r="J538" s="76">
        <v>0.96</v>
      </c>
      <c r="K538" s="76">
        <v>28.24</v>
      </c>
      <c r="L538" s="76">
        <v>144.80000000000001</v>
      </c>
      <c r="M538" s="73">
        <v>53.4</v>
      </c>
      <c r="N538" s="139">
        <f t="shared" si="28"/>
        <v>4.2720000000000002</v>
      </c>
    </row>
    <row r="539" spans="1:14" x14ac:dyDescent="0.2">
      <c r="A539" s="76"/>
      <c r="B539" s="76"/>
      <c r="C539" s="348"/>
      <c r="D539" s="348"/>
      <c r="E539" s="76"/>
      <c r="F539" s="76"/>
      <c r="G539" s="76"/>
      <c r="H539" s="74"/>
      <c r="I539" s="78">
        <v>8.76</v>
      </c>
      <c r="J539" s="78">
        <v>1.56</v>
      </c>
      <c r="K539" s="78">
        <v>44.239999999999995</v>
      </c>
      <c r="L539" s="78">
        <v>228.4</v>
      </c>
      <c r="M539" s="79"/>
      <c r="N539" s="138"/>
    </row>
    <row r="540" spans="1:14" x14ac:dyDescent="0.2">
      <c r="A540" s="76" t="s">
        <v>74</v>
      </c>
      <c r="B540" s="501" t="s">
        <v>75</v>
      </c>
      <c r="C540" s="311">
        <v>75</v>
      </c>
      <c r="D540" s="311">
        <v>75</v>
      </c>
      <c r="E540" s="76" t="s">
        <v>76</v>
      </c>
      <c r="F540" s="76">
        <v>40</v>
      </c>
      <c r="G540" s="76">
        <v>40</v>
      </c>
      <c r="H540" s="74"/>
      <c r="I540" s="76">
        <v>4.12</v>
      </c>
      <c r="J540" s="76">
        <v>0.44</v>
      </c>
      <c r="K540" s="76">
        <v>27.6</v>
      </c>
      <c r="L540" s="76">
        <v>167</v>
      </c>
      <c r="M540" s="73">
        <v>22.3</v>
      </c>
      <c r="N540" s="138">
        <f t="shared" si="28"/>
        <v>0.89200000000000002</v>
      </c>
    </row>
    <row r="541" spans="1:14" x14ac:dyDescent="0.2">
      <c r="A541" s="76"/>
      <c r="B541" s="501"/>
      <c r="C541" s="311"/>
      <c r="D541" s="311"/>
      <c r="E541" s="76" t="s">
        <v>77</v>
      </c>
      <c r="F541" s="76">
        <v>2.2999999999999998</v>
      </c>
      <c r="G541" s="76">
        <v>2.2999999999999998</v>
      </c>
      <c r="H541" s="74"/>
      <c r="I541" s="76">
        <v>0.23</v>
      </c>
      <c r="J541" s="76">
        <v>0.02</v>
      </c>
      <c r="K541" s="76">
        <v>0.09</v>
      </c>
      <c r="L541" s="76">
        <v>49.57</v>
      </c>
      <c r="M541" s="73">
        <v>22.3</v>
      </c>
      <c r="N541" s="138">
        <f t="shared" si="28"/>
        <v>5.1290000000000002E-2</v>
      </c>
    </row>
    <row r="542" spans="1:14" x14ac:dyDescent="0.2">
      <c r="A542" s="76"/>
      <c r="B542" s="74"/>
      <c r="C542" s="311"/>
      <c r="D542" s="311"/>
      <c r="E542" s="76" t="s">
        <v>78</v>
      </c>
      <c r="F542" s="76">
        <v>2.1</v>
      </c>
      <c r="G542" s="76"/>
      <c r="H542" s="74"/>
      <c r="I542" s="76">
        <v>0.26</v>
      </c>
      <c r="J542" s="76">
        <v>0.24</v>
      </c>
      <c r="K542" s="76">
        <v>0.01</v>
      </c>
      <c r="L542" s="76">
        <v>3.9</v>
      </c>
      <c r="M542" s="73">
        <v>130</v>
      </c>
      <c r="N542" s="138">
        <f t="shared" si="28"/>
        <v>0.27300000000000002</v>
      </c>
    </row>
    <row r="543" spans="1:14" x14ac:dyDescent="0.2">
      <c r="A543" s="76"/>
      <c r="B543" s="74"/>
      <c r="C543" s="311"/>
      <c r="D543" s="311"/>
      <c r="E543" s="76" t="s">
        <v>79</v>
      </c>
      <c r="F543" s="76">
        <v>0.9</v>
      </c>
      <c r="G543" s="76"/>
      <c r="H543" s="74"/>
      <c r="I543" s="76">
        <v>0.11</v>
      </c>
      <c r="J543" s="76">
        <v>0.1</v>
      </c>
      <c r="K543" s="76" t="s">
        <v>21</v>
      </c>
      <c r="L543" s="76">
        <v>1.41</v>
      </c>
      <c r="M543" s="73">
        <v>130</v>
      </c>
      <c r="N543" s="138">
        <f t="shared" si="28"/>
        <v>0.11700000000000001</v>
      </c>
    </row>
    <row r="544" spans="1:14" x14ac:dyDescent="0.2">
      <c r="A544" s="76"/>
      <c r="B544" s="74"/>
      <c r="C544" s="311"/>
      <c r="D544" s="311"/>
      <c r="E544" s="76" t="s">
        <v>20</v>
      </c>
      <c r="F544" s="76">
        <v>21.15</v>
      </c>
      <c r="G544" s="76">
        <v>21.15</v>
      </c>
      <c r="H544" s="74"/>
      <c r="I544" s="76" t="s">
        <v>21</v>
      </c>
      <c r="J544" s="76" t="s">
        <v>21</v>
      </c>
      <c r="K544" s="76">
        <v>21.1</v>
      </c>
      <c r="L544" s="76">
        <v>80.16</v>
      </c>
      <c r="M544" s="73">
        <v>34.799999999999997</v>
      </c>
      <c r="N544" s="138">
        <f t="shared" si="28"/>
        <v>0.7360199999999999</v>
      </c>
    </row>
    <row r="545" spans="1:14" x14ac:dyDescent="0.2">
      <c r="A545" s="76"/>
      <c r="B545" s="74"/>
      <c r="C545" s="311"/>
      <c r="D545" s="311"/>
      <c r="E545" s="76" t="s">
        <v>23</v>
      </c>
      <c r="F545" s="76">
        <v>9.6</v>
      </c>
      <c r="G545" s="76">
        <v>9.6</v>
      </c>
      <c r="H545" s="74"/>
      <c r="I545" s="76">
        <v>0.08</v>
      </c>
      <c r="J545" s="76">
        <v>6.96</v>
      </c>
      <c r="K545" s="76">
        <v>0.25</v>
      </c>
      <c r="L545" s="76">
        <v>63.46</v>
      </c>
      <c r="M545" s="73">
        <v>420.4</v>
      </c>
      <c r="N545" s="138">
        <f t="shared" si="28"/>
        <v>4.0358399999999994</v>
      </c>
    </row>
    <row r="546" spans="1:14" x14ac:dyDescent="0.2">
      <c r="A546" s="76"/>
      <c r="B546" s="74"/>
      <c r="C546" s="311"/>
      <c r="D546" s="311"/>
      <c r="E546" s="76" t="s">
        <v>19</v>
      </c>
      <c r="F546" s="76">
        <v>7.55</v>
      </c>
      <c r="G546" s="76">
        <v>7.55</v>
      </c>
      <c r="H546" s="74"/>
      <c r="I546" s="76">
        <v>0.21</v>
      </c>
      <c r="J546" s="76">
        <v>0.24</v>
      </c>
      <c r="K546" s="76">
        <v>0.35</v>
      </c>
      <c r="L546" s="76">
        <v>4.37</v>
      </c>
      <c r="M546" s="73">
        <v>49.11</v>
      </c>
      <c r="N546" s="138">
        <f t="shared" si="28"/>
        <v>0.37078049999999996</v>
      </c>
    </row>
    <row r="547" spans="1:14" x14ac:dyDescent="0.2">
      <c r="A547" s="76"/>
      <c r="B547" s="74"/>
      <c r="C547" s="311"/>
      <c r="D547" s="311"/>
      <c r="E547" s="76" t="s">
        <v>80</v>
      </c>
      <c r="F547" s="76">
        <v>0.19</v>
      </c>
      <c r="G547" s="76">
        <v>0.19</v>
      </c>
      <c r="H547" s="74"/>
      <c r="I547" s="76" t="s">
        <v>21</v>
      </c>
      <c r="J547" s="76" t="s">
        <v>21</v>
      </c>
      <c r="K547" s="76" t="s">
        <v>21</v>
      </c>
      <c r="L547" s="76" t="s">
        <v>21</v>
      </c>
      <c r="M547" s="82"/>
      <c r="N547" s="138">
        <f t="shared" si="28"/>
        <v>0</v>
      </c>
    </row>
    <row r="548" spans="1:14" x14ac:dyDescent="0.2">
      <c r="A548" s="76"/>
      <c r="B548" s="74"/>
      <c r="C548" s="311"/>
      <c r="D548" s="311"/>
      <c r="E548" s="76" t="s">
        <v>81</v>
      </c>
      <c r="F548" s="76">
        <v>0.25</v>
      </c>
      <c r="G548" s="76">
        <v>0.25</v>
      </c>
      <c r="H548" s="74"/>
      <c r="I548" s="76" t="s">
        <v>21</v>
      </c>
      <c r="J548" s="76">
        <v>0.249</v>
      </c>
      <c r="K548" s="76" t="s">
        <v>21</v>
      </c>
      <c r="L548" s="76">
        <v>2.25</v>
      </c>
      <c r="M548" s="73">
        <v>74.78</v>
      </c>
      <c r="N548" s="138">
        <f t="shared" si="28"/>
        <v>1.8695E-2</v>
      </c>
    </row>
    <row r="549" spans="1:14" x14ac:dyDescent="0.2">
      <c r="A549" s="76"/>
      <c r="B549" s="74"/>
      <c r="C549" s="311"/>
      <c r="D549" s="311"/>
      <c r="E549" s="76" t="s">
        <v>82</v>
      </c>
      <c r="F549" s="76">
        <v>84.19</v>
      </c>
      <c r="G549" s="76"/>
      <c r="H549" s="74"/>
      <c r="I549" s="76"/>
      <c r="J549" s="76"/>
      <c r="K549" s="76"/>
      <c r="L549" s="76"/>
      <c r="M549" s="73"/>
      <c r="N549" s="138">
        <f t="shared" si="28"/>
        <v>0</v>
      </c>
    </row>
    <row r="550" spans="1:14" x14ac:dyDescent="0.2">
      <c r="A550" s="76"/>
      <c r="B550" s="74"/>
      <c r="C550" s="311"/>
      <c r="D550" s="311"/>
      <c r="E550" s="76"/>
      <c r="F550" s="76"/>
      <c r="G550" s="76"/>
      <c r="H550" s="74">
        <v>75</v>
      </c>
      <c r="I550" s="78">
        <f>SUM(I540:I549)</f>
        <v>5.0100000000000007</v>
      </c>
      <c r="J550" s="78">
        <f t="shared" ref="J550:L550" si="29">SUM(J540:J549)</f>
        <v>8.2490000000000006</v>
      </c>
      <c r="K550" s="78">
        <f t="shared" si="29"/>
        <v>49.400000000000006</v>
      </c>
      <c r="L550" s="78">
        <f t="shared" si="29"/>
        <v>372.11999999999995</v>
      </c>
      <c r="M550" s="78"/>
      <c r="N550" s="139">
        <f>SUM(N540:N549)</f>
        <v>6.4946254999999988</v>
      </c>
    </row>
    <row r="551" spans="1:14" x14ac:dyDescent="0.2">
      <c r="A551" s="475" t="s">
        <v>83</v>
      </c>
      <c r="B551" s="500"/>
      <c r="C551" s="307"/>
      <c r="D551" s="307"/>
      <c r="E551" s="76"/>
      <c r="F551" s="76"/>
      <c r="G551" s="76"/>
      <c r="H551" s="74"/>
      <c r="I551" s="78">
        <f>I507+I518+I528+I533+I536+I539+I550</f>
        <v>53.400999999999996</v>
      </c>
      <c r="J551" s="78">
        <f t="shared" ref="J551:M551" si="30">J507+J518+J528+J533+J536+J539+J550</f>
        <v>53.728000000000009</v>
      </c>
      <c r="K551" s="78">
        <f t="shared" si="30"/>
        <v>202.68800000000002</v>
      </c>
      <c r="L551" s="78">
        <f t="shared" si="30"/>
        <v>1531.1399999999999</v>
      </c>
      <c r="M551" s="78">
        <f t="shared" si="30"/>
        <v>0</v>
      </c>
      <c r="N551" s="139">
        <f>N550+N538+N537+N536+N533+N528+N518+N507</f>
        <v>85.391618500000007</v>
      </c>
    </row>
    <row r="552" spans="1:14" x14ac:dyDescent="0.2">
      <c r="A552" s="475" t="s">
        <v>84</v>
      </c>
      <c r="B552" s="500"/>
      <c r="C552" s="307"/>
      <c r="D552" s="307"/>
      <c r="E552" s="76"/>
      <c r="F552" s="76"/>
      <c r="G552" s="76"/>
      <c r="H552" s="74"/>
      <c r="I552" s="89">
        <f>I551+I501</f>
        <v>72.221000000000004</v>
      </c>
      <c r="J552" s="89">
        <f t="shared" ref="J552:L552" si="31">J551+J501</f>
        <v>74.888000000000005</v>
      </c>
      <c r="K552" s="89">
        <f t="shared" si="31"/>
        <v>323.62800000000004</v>
      </c>
      <c r="L552" s="89">
        <f t="shared" si="31"/>
        <v>2282.64</v>
      </c>
      <c r="M552" s="89"/>
      <c r="N552" s="139">
        <f>N551+N501</f>
        <v>143.02853149999999</v>
      </c>
    </row>
    <row r="553" spans="1:14" ht="21" x14ac:dyDescent="0.2">
      <c r="A553" s="71" t="s">
        <v>1</v>
      </c>
      <c r="B553" s="91" t="s">
        <v>2</v>
      </c>
      <c r="C553" s="306"/>
      <c r="D553" s="306"/>
      <c r="E553" s="71" t="s">
        <v>3</v>
      </c>
      <c r="F553" s="71" t="s">
        <v>4</v>
      </c>
      <c r="G553" s="71" t="s">
        <v>5</v>
      </c>
      <c r="H553" s="71" t="s">
        <v>6</v>
      </c>
      <c r="I553" s="71" t="s">
        <v>7</v>
      </c>
      <c r="J553" s="71" t="s">
        <v>8</v>
      </c>
      <c r="K553" s="71" t="s">
        <v>9</v>
      </c>
      <c r="L553" s="71" t="s">
        <v>10</v>
      </c>
      <c r="M553" s="73" t="s">
        <v>11</v>
      </c>
      <c r="N553" s="138"/>
    </row>
    <row r="554" spans="1:14" x14ac:dyDescent="0.2">
      <c r="A554" s="495" t="s">
        <v>343</v>
      </c>
      <c r="B554" s="496"/>
      <c r="C554" s="314"/>
      <c r="D554" s="314"/>
      <c r="E554" s="94"/>
      <c r="F554" s="94"/>
      <c r="G554" s="94"/>
      <c r="H554" s="94"/>
      <c r="I554" s="94"/>
      <c r="J554" s="94"/>
      <c r="K554" s="94"/>
      <c r="L554" s="94"/>
      <c r="M554" s="73"/>
      <c r="N554" s="138"/>
    </row>
    <row r="555" spans="1:14" x14ac:dyDescent="0.2">
      <c r="A555" s="495" t="s">
        <v>14</v>
      </c>
      <c r="B555" s="496"/>
      <c r="C555" s="314"/>
      <c r="D555" s="314"/>
      <c r="E555" s="94"/>
      <c r="F555" s="94"/>
      <c r="G555" s="94"/>
      <c r="H555" s="94"/>
      <c r="I555" s="94"/>
      <c r="J555" s="94"/>
      <c r="K555" s="94"/>
      <c r="L555" s="94"/>
      <c r="M555" s="73"/>
      <c r="N555" s="138"/>
    </row>
    <row r="556" spans="1:14" x14ac:dyDescent="0.2">
      <c r="A556" s="93" t="s">
        <v>301</v>
      </c>
      <c r="B556" s="480" t="s">
        <v>302</v>
      </c>
      <c r="C556" s="315"/>
      <c r="D556" s="315"/>
      <c r="E556" s="93" t="s">
        <v>303</v>
      </c>
      <c r="F556" s="93">
        <v>152</v>
      </c>
      <c r="G556" s="93">
        <v>152</v>
      </c>
      <c r="H556" s="93"/>
      <c r="I556" s="93">
        <v>25.38</v>
      </c>
      <c r="J556" s="93">
        <v>13.7</v>
      </c>
      <c r="K556" s="93">
        <v>3.04</v>
      </c>
      <c r="L556" s="93">
        <v>241.7</v>
      </c>
      <c r="M556" s="73">
        <v>268.39999999999998</v>
      </c>
      <c r="N556" s="138">
        <f t="shared" si="28"/>
        <v>40.796799999999998</v>
      </c>
    </row>
    <row r="557" spans="1:14" x14ac:dyDescent="0.2">
      <c r="A557" s="93"/>
      <c r="B557" s="481"/>
      <c r="C557" s="316"/>
      <c r="D557" s="316"/>
      <c r="E557" s="93" t="s">
        <v>64</v>
      </c>
      <c r="F557" s="93">
        <v>20</v>
      </c>
      <c r="G557" s="93">
        <v>20</v>
      </c>
      <c r="H557" s="93"/>
      <c r="I557" s="93">
        <v>4.12</v>
      </c>
      <c r="J557" s="93">
        <v>0.44</v>
      </c>
      <c r="K557" s="93">
        <v>27.64</v>
      </c>
      <c r="L557" s="93">
        <v>133.6</v>
      </c>
      <c r="M557" s="73">
        <v>22.3</v>
      </c>
      <c r="N557" s="138">
        <f t="shared" si="28"/>
        <v>0.44600000000000001</v>
      </c>
    </row>
    <row r="558" spans="1:14" ht="11.25" customHeight="1" x14ac:dyDescent="0.2">
      <c r="A558" s="93"/>
      <c r="B558" s="102"/>
      <c r="C558" s="305">
        <v>75</v>
      </c>
      <c r="D558" s="305">
        <v>75</v>
      </c>
      <c r="E558" s="93" t="s">
        <v>91</v>
      </c>
      <c r="F558" s="93">
        <v>5</v>
      </c>
      <c r="G558" s="132" t="s">
        <v>304</v>
      </c>
      <c r="H558" s="93"/>
      <c r="I558" s="93">
        <v>0.63</v>
      </c>
      <c r="J558" s="93">
        <v>0.56999999999999995</v>
      </c>
      <c r="K558" s="93">
        <v>0.03</v>
      </c>
      <c r="L558" s="93">
        <v>6.83</v>
      </c>
      <c r="M558" s="73">
        <v>130</v>
      </c>
      <c r="N558" s="138">
        <f t="shared" si="28"/>
        <v>0.65</v>
      </c>
    </row>
    <row r="559" spans="1:14" x14ac:dyDescent="0.2">
      <c r="A559" s="93"/>
      <c r="B559" s="102"/>
      <c r="C559" s="305"/>
      <c r="D559" s="305"/>
      <c r="E559" s="93" t="s">
        <v>305</v>
      </c>
      <c r="F559" s="103">
        <v>15</v>
      </c>
      <c r="G559" s="93">
        <v>15</v>
      </c>
      <c r="H559" s="93"/>
      <c r="I559" s="93" t="s">
        <v>21</v>
      </c>
      <c r="J559" s="93"/>
      <c r="K559" s="93">
        <v>19.96</v>
      </c>
      <c r="L559" s="93">
        <v>75.849999999999994</v>
      </c>
      <c r="M559" s="73">
        <v>34.799999999999997</v>
      </c>
      <c r="N559" s="138">
        <f t="shared" si="28"/>
        <v>0.52200000000000002</v>
      </c>
    </row>
    <row r="560" spans="1:14" x14ac:dyDescent="0.2">
      <c r="A560" s="93"/>
      <c r="B560" s="102"/>
      <c r="C560" s="305"/>
      <c r="D560" s="305"/>
      <c r="E560" s="93"/>
      <c r="F560" s="93"/>
      <c r="G560" s="93"/>
      <c r="H560" s="93">
        <v>75</v>
      </c>
      <c r="I560" s="94">
        <f>SUM(I556:I559)</f>
        <v>30.13</v>
      </c>
      <c r="J560" s="94">
        <f>SUM(J556:J559)</f>
        <v>14.709999999999999</v>
      </c>
      <c r="K560" s="94">
        <f>SUM(K556:K559)</f>
        <v>50.67</v>
      </c>
      <c r="L560" s="94">
        <f>SUM(L556:L559)</f>
        <v>457.9799999999999</v>
      </c>
      <c r="M560" s="94"/>
      <c r="N560" s="139">
        <f>SUM(N556:N559)</f>
        <v>42.414799999999993</v>
      </c>
    </row>
    <row r="561" spans="1:14" x14ac:dyDescent="0.2">
      <c r="A561" s="93" t="s">
        <v>98</v>
      </c>
      <c r="B561" s="480" t="s">
        <v>306</v>
      </c>
      <c r="C561" s="315"/>
      <c r="D561" s="315"/>
      <c r="E561" s="93" t="s">
        <v>307</v>
      </c>
      <c r="F561" s="93">
        <v>1</v>
      </c>
      <c r="G561" s="93"/>
      <c r="H561" s="93"/>
      <c r="I561" s="93"/>
      <c r="J561" s="93"/>
      <c r="K561" s="93"/>
      <c r="L561" s="93"/>
      <c r="M561" s="73">
        <v>255.9</v>
      </c>
      <c r="N561" s="138">
        <f t="shared" si="28"/>
        <v>0.25590000000000002</v>
      </c>
    </row>
    <row r="562" spans="1:14" x14ac:dyDescent="0.2">
      <c r="A562" s="93"/>
      <c r="B562" s="481"/>
      <c r="C562" s="316">
        <v>200</v>
      </c>
      <c r="D562" s="316">
        <v>200</v>
      </c>
      <c r="E562" s="93" t="s">
        <v>143</v>
      </c>
      <c r="F562" s="93">
        <v>100</v>
      </c>
      <c r="G562" s="93"/>
      <c r="H562" s="93"/>
      <c r="I562" s="93">
        <v>2.82</v>
      </c>
      <c r="J562" s="93">
        <v>3.2</v>
      </c>
      <c r="K562" s="93">
        <v>4.7300000000000004</v>
      </c>
      <c r="L562" s="93">
        <v>58</v>
      </c>
      <c r="M562" s="73">
        <v>49.11</v>
      </c>
      <c r="N562" s="138">
        <f t="shared" si="28"/>
        <v>4.9109999999999996</v>
      </c>
    </row>
    <row r="563" spans="1:14" x14ac:dyDescent="0.2">
      <c r="A563" s="93"/>
      <c r="B563" s="102"/>
      <c r="C563" s="305"/>
      <c r="D563" s="305"/>
      <c r="E563" s="93" t="s">
        <v>20</v>
      </c>
      <c r="F563" s="93">
        <v>15</v>
      </c>
      <c r="G563" s="93"/>
      <c r="H563" s="93"/>
      <c r="I563" s="93"/>
      <c r="J563" s="93"/>
      <c r="K563" s="93">
        <v>19.96</v>
      </c>
      <c r="L563" s="93">
        <v>75.8</v>
      </c>
      <c r="M563" s="73">
        <v>34.799999999999997</v>
      </c>
      <c r="N563" s="138">
        <f t="shared" si="28"/>
        <v>0.52200000000000002</v>
      </c>
    </row>
    <row r="564" spans="1:14" x14ac:dyDescent="0.2">
      <c r="A564" s="93"/>
      <c r="B564" s="102"/>
      <c r="C564" s="305"/>
      <c r="D564" s="305"/>
      <c r="E564" s="93"/>
      <c r="F564" s="93"/>
      <c r="G564" s="93"/>
      <c r="H564" s="93">
        <v>200</v>
      </c>
      <c r="I564" s="94">
        <f>SUM(I561:I563)</f>
        <v>2.82</v>
      </c>
      <c r="J564" s="94">
        <f t="shared" ref="J564:L564" si="32">SUM(J561:J563)</f>
        <v>3.2</v>
      </c>
      <c r="K564" s="94">
        <f t="shared" si="32"/>
        <v>24.69</v>
      </c>
      <c r="L564" s="94">
        <f t="shared" si="32"/>
        <v>133.80000000000001</v>
      </c>
      <c r="M564" s="94"/>
      <c r="N564" s="139">
        <f>SUM(N561:N563)</f>
        <v>5.6889000000000003</v>
      </c>
    </row>
    <row r="565" spans="1:14" x14ac:dyDescent="0.2">
      <c r="A565" s="93" t="s">
        <v>15</v>
      </c>
      <c r="B565" s="480" t="s">
        <v>308</v>
      </c>
      <c r="C565" s="315"/>
      <c r="D565" s="315"/>
      <c r="E565" s="93" t="s">
        <v>17</v>
      </c>
      <c r="F565" s="93">
        <v>33.299999999999997</v>
      </c>
      <c r="G565" s="93"/>
      <c r="H565" s="93"/>
      <c r="I565" s="93">
        <v>2.4900000000000002</v>
      </c>
      <c r="J565" s="93">
        <v>0.16</v>
      </c>
      <c r="K565" s="93">
        <v>21.2</v>
      </c>
      <c r="L565" s="93">
        <v>105.4</v>
      </c>
      <c r="M565" s="73">
        <v>45.5</v>
      </c>
      <c r="N565" s="138">
        <f t="shared" si="28"/>
        <v>1.5151499999999998</v>
      </c>
    </row>
    <row r="566" spans="1:14" x14ac:dyDescent="0.2">
      <c r="A566" s="93"/>
      <c r="B566" s="481"/>
      <c r="C566" s="427" t="s">
        <v>399</v>
      </c>
      <c r="D566" s="427" t="s">
        <v>400</v>
      </c>
      <c r="E566" s="93" t="s">
        <v>143</v>
      </c>
      <c r="F566" s="93">
        <v>73.8</v>
      </c>
      <c r="G566" s="93"/>
      <c r="H566" s="93"/>
      <c r="I566" s="93">
        <v>2.06</v>
      </c>
      <c r="J566" s="93">
        <v>7.82</v>
      </c>
      <c r="K566" s="93">
        <v>3.49</v>
      </c>
      <c r="L566" s="93">
        <v>38.380000000000003</v>
      </c>
      <c r="M566" s="73">
        <v>49.11</v>
      </c>
      <c r="N566" s="138">
        <f t="shared" si="28"/>
        <v>3.6243179999999997</v>
      </c>
    </row>
    <row r="567" spans="1:14" x14ac:dyDescent="0.2">
      <c r="A567" s="93"/>
      <c r="B567" s="102"/>
      <c r="C567" s="305"/>
      <c r="D567" s="305"/>
      <c r="E567" s="93" t="s">
        <v>20</v>
      </c>
      <c r="F567" s="93">
        <v>7.5</v>
      </c>
      <c r="G567" s="93"/>
      <c r="H567" s="93"/>
      <c r="I567" s="93" t="s">
        <v>21</v>
      </c>
      <c r="J567" s="93" t="s">
        <v>21</v>
      </c>
      <c r="K567" s="93">
        <v>7.48</v>
      </c>
      <c r="L567" s="93">
        <v>28.42</v>
      </c>
      <c r="M567" s="73">
        <v>34.799999999999997</v>
      </c>
      <c r="N567" s="138">
        <f t="shared" si="28"/>
        <v>0.26100000000000001</v>
      </c>
    </row>
    <row r="568" spans="1:14" x14ac:dyDescent="0.2">
      <c r="A568" s="93"/>
      <c r="B568" s="102"/>
      <c r="C568" s="305"/>
      <c r="D568" s="305"/>
      <c r="E568" s="93" t="s">
        <v>22</v>
      </c>
      <c r="F568" s="93">
        <v>0.06</v>
      </c>
      <c r="G568" s="93"/>
      <c r="H568" s="93"/>
      <c r="I568" s="93" t="s">
        <v>21</v>
      </c>
      <c r="J568" s="93" t="s">
        <v>21</v>
      </c>
      <c r="K568" s="93" t="s">
        <v>21</v>
      </c>
      <c r="L568" s="93" t="s">
        <v>21</v>
      </c>
      <c r="M568" s="73">
        <v>8.9</v>
      </c>
      <c r="N568" s="138">
        <f t="shared" si="28"/>
        <v>5.3400000000000008E-4</v>
      </c>
    </row>
    <row r="569" spans="1:14" x14ac:dyDescent="0.2">
      <c r="A569" s="93"/>
      <c r="B569" s="102"/>
      <c r="C569" s="305"/>
      <c r="D569" s="305"/>
      <c r="E569" s="93" t="s">
        <v>23</v>
      </c>
      <c r="F569" s="93">
        <v>5</v>
      </c>
      <c r="G569" s="93"/>
      <c r="H569" s="93"/>
      <c r="I569" s="93">
        <v>0.04</v>
      </c>
      <c r="J569" s="93">
        <v>3.63</v>
      </c>
      <c r="K569" s="93">
        <v>13.2</v>
      </c>
      <c r="L569" s="93">
        <v>28.43</v>
      </c>
      <c r="M569" s="73">
        <v>420.4</v>
      </c>
      <c r="N569" s="138">
        <f t="shared" si="28"/>
        <v>2.1019999999999999</v>
      </c>
    </row>
    <row r="570" spans="1:14" ht="22.5" x14ac:dyDescent="0.2">
      <c r="A570" s="93"/>
      <c r="B570" s="102"/>
      <c r="C570" s="305"/>
      <c r="D570" s="305"/>
      <c r="E570" s="93"/>
      <c r="F570" s="93"/>
      <c r="G570" s="93"/>
      <c r="H570" s="93" t="s">
        <v>24</v>
      </c>
      <c r="I570" s="94">
        <f>SUM(I565:I569)</f>
        <v>4.5900000000000007</v>
      </c>
      <c r="J570" s="94">
        <f t="shared" ref="J570:L570" si="33">SUM(J565:J569)</f>
        <v>11.61</v>
      </c>
      <c r="K570" s="94">
        <f t="shared" si="33"/>
        <v>45.370000000000005</v>
      </c>
      <c r="L570" s="94">
        <f t="shared" si="33"/>
        <v>200.63</v>
      </c>
      <c r="M570" s="94"/>
      <c r="N570" s="139">
        <f>SUM(N565:N569)</f>
        <v>7.5030019999999986</v>
      </c>
    </row>
    <row r="571" spans="1:14" x14ac:dyDescent="0.2">
      <c r="A571" s="76"/>
      <c r="B571" s="484" t="s">
        <v>30</v>
      </c>
      <c r="C571" s="304">
        <v>70</v>
      </c>
      <c r="D571" s="304">
        <v>90</v>
      </c>
      <c r="E571" s="76" t="s">
        <v>31</v>
      </c>
      <c r="F571" s="76">
        <v>80</v>
      </c>
      <c r="G571" s="76">
        <v>80</v>
      </c>
      <c r="H571" s="74"/>
      <c r="I571" s="76">
        <v>6.96</v>
      </c>
      <c r="J571" s="76">
        <v>1.2</v>
      </c>
      <c r="K571" s="76">
        <v>32.96</v>
      </c>
      <c r="L571" s="76">
        <v>181</v>
      </c>
      <c r="M571" s="73">
        <v>54.2</v>
      </c>
      <c r="N571" s="138">
        <f t="shared" si="28"/>
        <v>4.3360000000000003</v>
      </c>
    </row>
    <row r="572" spans="1:14" x14ac:dyDescent="0.2">
      <c r="A572" s="76"/>
      <c r="B572" s="485"/>
      <c r="C572" s="313">
        <v>10</v>
      </c>
      <c r="D572" s="313">
        <v>10</v>
      </c>
      <c r="E572" s="76" t="s">
        <v>32</v>
      </c>
      <c r="F572" s="76">
        <v>10</v>
      </c>
      <c r="G572" s="76"/>
      <c r="H572" s="74"/>
      <c r="I572" s="76">
        <v>2.68</v>
      </c>
      <c r="J572" s="76">
        <v>2.57</v>
      </c>
      <c r="K572" s="76" t="s">
        <v>21</v>
      </c>
      <c r="L572" s="76">
        <v>33.79</v>
      </c>
      <c r="M572" s="73">
        <v>429.3</v>
      </c>
      <c r="N572" s="138">
        <f t="shared" si="28"/>
        <v>4.2930000000000001</v>
      </c>
    </row>
    <row r="573" spans="1:14" x14ac:dyDescent="0.2">
      <c r="A573" s="76"/>
      <c r="B573" s="72"/>
      <c r="C573" s="324">
        <v>10</v>
      </c>
      <c r="D573" s="324">
        <v>10</v>
      </c>
      <c r="E573" s="76" t="s">
        <v>33</v>
      </c>
      <c r="F573" s="76">
        <v>10</v>
      </c>
      <c r="G573" s="76"/>
      <c r="H573" s="74"/>
      <c r="I573" s="76">
        <v>0.08</v>
      </c>
      <c r="J573" s="76">
        <v>7.25</v>
      </c>
      <c r="K573" s="76">
        <v>0.26</v>
      </c>
      <c r="L573" s="76">
        <v>66.099999999999994</v>
      </c>
      <c r="M573" s="73">
        <v>420.4</v>
      </c>
      <c r="N573" s="138">
        <f t="shared" si="28"/>
        <v>4.2039999999999997</v>
      </c>
    </row>
    <row r="574" spans="1:14" ht="33.75" x14ac:dyDescent="0.2">
      <c r="A574" s="76"/>
      <c r="B574" s="72"/>
      <c r="C574" s="324"/>
      <c r="D574" s="324"/>
      <c r="E574" s="76"/>
      <c r="F574" s="76"/>
      <c r="G574" s="76"/>
      <c r="H574" s="74" t="s">
        <v>35</v>
      </c>
      <c r="I574" s="78">
        <f>SUM(I571:I573)</f>
        <v>9.7200000000000006</v>
      </c>
      <c r="J574" s="78">
        <f t="shared" ref="J574:L574" si="34">SUM(J571:J573)</f>
        <v>11.02</v>
      </c>
      <c r="K574" s="78">
        <f t="shared" si="34"/>
        <v>33.22</v>
      </c>
      <c r="L574" s="78">
        <f t="shared" si="34"/>
        <v>280.89</v>
      </c>
      <c r="M574" s="78"/>
      <c r="N574" s="139">
        <f>SUM(N571:N573)</f>
        <v>12.833000000000002</v>
      </c>
    </row>
    <row r="575" spans="1:14" x14ac:dyDescent="0.2">
      <c r="A575" s="93"/>
      <c r="B575" s="102" t="s">
        <v>144</v>
      </c>
      <c r="C575" s="305">
        <v>120</v>
      </c>
      <c r="D575" s="305">
        <v>120</v>
      </c>
      <c r="E575" s="93" t="s">
        <v>145</v>
      </c>
      <c r="F575" s="93">
        <v>120</v>
      </c>
      <c r="G575" s="93">
        <v>120</v>
      </c>
      <c r="H575" s="93">
        <v>120</v>
      </c>
      <c r="I575" s="93">
        <v>1.8</v>
      </c>
      <c r="J575" s="93">
        <v>8.4000000000000005E-2</v>
      </c>
      <c r="K575" s="93">
        <v>17.2</v>
      </c>
      <c r="L575" s="93">
        <v>74.8</v>
      </c>
      <c r="M575" s="73">
        <v>73.58</v>
      </c>
      <c r="N575" s="139">
        <f t="shared" si="28"/>
        <v>8.829600000000001</v>
      </c>
    </row>
    <row r="576" spans="1:14" x14ac:dyDescent="0.2">
      <c r="A576" s="76" t="s">
        <v>38</v>
      </c>
      <c r="B576" s="452" t="s">
        <v>430</v>
      </c>
      <c r="C576" s="324">
        <v>200</v>
      </c>
      <c r="D576" s="324">
        <v>200</v>
      </c>
      <c r="E576" s="461" t="s">
        <v>430</v>
      </c>
      <c r="F576" s="76">
        <v>200</v>
      </c>
      <c r="G576" s="76">
        <v>200</v>
      </c>
      <c r="H576" s="74">
        <v>200</v>
      </c>
      <c r="I576" s="76"/>
      <c r="J576" s="76"/>
      <c r="K576" s="76">
        <v>19</v>
      </c>
      <c r="L576" s="76">
        <v>75</v>
      </c>
      <c r="M576" s="73">
        <v>107.9</v>
      </c>
      <c r="N576" s="139">
        <f t="shared" si="28"/>
        <v>21.58</v>
      </c>
    </row>
    <row r="577" spans="1:15" x14ac:dyDescent="0.2">
      <c r="A577" s="93"/>
      <c r="B577" s="102"/>
      <c r="C577" s="305"/>
      <c r="D577" s="305"/>
      <c r="E577" s="93"/>
      <c r="F577" s="93"/>
      <c r="G577" s="93"/>
      <c r="H577" s="93"/>
      <c r="I577" s="120">
        <f>I575+I576</f>
        <v>1.8</v>
      </c>
      <c r="J577" s="120">
        <f t="shared" ref="J577:L577" si="35">J575+J576</f>
        <v>8.4000000000000005E-2</v>
      </c>
      <c r="K577" s="120">
        <f t="shared" si="35"/>
        <v>36.200000000000003</v>
      </c>
      <c r="L577" s="120">
        <f t="shared" si="35"/>
        <v>149.80000000000001</v>
      </c>
      <c r="M577" s="120"/>
      <c r="N577" s="139"/>
    </row>
    <row r="578" spans="1:15" x14ac:dyDescent="0.2">
      <c r="A578" s="93"/>
      <c r="B578" s="165" t="s">
        <v>39</v>
      </c>
      <c r="C578" s="301"/>
      <c r="D578" s="301"/>
      <c r="E578" s="93"/>
      <c r="F578" s="93"/>
      <c r="G578" s="93"/>
      <c r="H578" s="93"/>
      <c r="I578" s="120">
        <f>I577+I574+I570+I564+I560</f>
        <v>49.06</v>
      </c>
      <c r="J578" s="120">
        <f t="shared" ref="J578:L578" si="36">J577+J574+J570+J564+J560</f>
        <v>40.623999999999995</v>
      </c>
      <c r="K578" s="120">
        <f t="shared" si="36"/>
        <v>190.15000000000003</v>
      </c>
      <c r="L578" s="120">
        <f t="shared" si="36"/>
        <v>1223.0999999999999</v>
      </c>
      <c r="M578" s="120"/>
      <c r="N578" s="139">
        <f>N576+N575+N574+N570+N564+N560</f>
        <v>98.849301999999994</v>
      </c>
    </row>
    <row r="579" spans="1:15" x14ac:dyDescent="0.2">
      <c r="A579" s="94" t="s">
        <v>40</v>
      </c>
      <c r="B579" s="102"/>
      <c r="C579" s="305"/>
      <c r="D579" s="305"/>
      <c r="E579" s="93"/>
      <c r="F579" s="93"/>
      <c r="G579" s="93"/>
      <c r="H579" s="93"/>
      <c r="I579" s="93"/>
      <c r="J579" s="93"/>
      <c r="K579" s="93"/>
      <c r="L579" s="110" t="s">
        <v>21</v>
      </c>
      <c r="M579" s="73"/>
      <c r="N579" s="138"/>
    </row>
    <row r="580" spans="1:15" x14ac:dyDescent="0.2">
      <c r="A580" s="93" t="s">
        <v>309</v>
      </c>
      <c r="B580" s="480" t="s">
        <v>310</v>
      </c>
      <c r="C580" s="315"/>
      <c r="D580" s="315"/>
      <c r="E580" s="93" t="s">
        <v>50</v>
      </c>
      <c r="F580" s="93">
        <v>116</v>
      </c>
      <c r="G580" s="93">
        <v>84</v>
      </c>
      <c r="H580" s="93"/>
      <c r="I580" s="103">
        <v>2.3199999999999998</v>
      </c>
      <c r="J580" s="93">
        <v>0.33</v>
      </c>
      <c r="K580" s="93">
        <v>14.69</v>
      </c>
      <c r="L580" s="110">
        <v>66.819999999999993</v>
      </c>
      <c r="M580" s="73">
        <v>22</v>
      </c>
      <c r="N580" s="138">
        <f t="shared" si="28"/>
        <v>2.552</v>
      </c>
    </row>
    <row r="581" spans="1:15" x14ac:dyDescent="0.2">
      <c r="A581" s="93"/>
      <c r="B581" s="548"/>
      <c r="C581" s="325">
        <v>80</v>
      </c>
      <c r="D581" s="325">
        <v>120</v>
      </c>
      <c r="E581" s="93" t="s">
        <v>52</v>
      </c>
      <c r="F581" s="93">
        <v>20.2</v>
      </c>
      <c r="G581" s="93">
        <v>17</v>
      </c>
      <c r="H581" s="93"/>
      <c r="I581" s="93">
        <v>0.34</v>
      </c>
      <c r="J581" s="93" t="s">
        <v>21</v>
      </c>
      <c r="K581" s="93">
        <v>8.26</v>
      </c>
      <c r="L581" s="110">
        <v>8.26</v>
      </c>
      <c r="M581" s="73">
        <v>23.6</v>
      </c>
      <c r="N581" s="138">
        <f t="shared" si="28"/>
        <v>0.47672000000000003</v>
      </c>
    </row>
    <row r="582" spans="1:15" ht="12.75" customHeight="1" x14ac:dyDescent="0.2">
      <c r="A582" s="93"/>
      <c r="B582" s="481"/>
      <c r="C582" s="316"/>
      <c r="D582" s="316"/>
      <c r="E582" s="93" t="s">
        <v>51</v>
      </c>
      <c r="F582" s="93">
        <v>10</v>
      </c>
      <c r="G582" s="93">
        <v>10</v>
      </c>
      <c r="H582" s="93"/>
      <c r="I582" s="93" t="s">
        <v>21</v>
      </c>
      <c r="J582" s="93">
        <v>9.98</v>
      </c>
      <c r="K582" s="93" t="s">
        <v>21</v>
      </c>
      <c r="L582" s="103">
        <v>89.9</v>
      </c>
      <c r="M582" s="73">
        <v>74.78</v>
      </c>
      <c r="N582" s="138">
        <f t="shared" si="28"/>
        <v>0.74779999999999991</v>
      </c>
    </row>
    <row r="583" spans="1:15" x14ac:dyDescent="0.2">
      <c r="A583" s="93"/>
      <c r="B583" s="102"/>
      <c r="C583" s="305"/>
      <c r="D583" s="305"/>
      <c r="E583" s="93" t="s">
        <v>22</v>
      </c>
      <c r="F583" s="93">
        <v>1</v>
      </c>
      <c r="G583" s="93">
        <v>1</v>
      </c>
      <c r="H583" s="93"/>
      <c r="I583" s="93" t="s">
        <v>21</v>
      </c>
      <c r="J583" s="93" t="s">
        <v>21</v>
      </c>
      <c r="K583" s="93" t="s">
        <v>21</v>
      </c>
      <c r="L583" s="110">
        <v>13.5</v>
      </c>
      <c r="M583" s="73">
        <v>8.9</v>
      </c>
      <c r="N583" s="138">
        <f t="shared" si="28"/>
        <v>8.8999999999999999E-3</v>
      </c>
    </row>
    <row r="584" spans="1:15" x14ac:dyDescent="0.2">
      <c r="A584" s="93"/>
      <c r="B584" s="102"/>
      <c r="C584" s="305"/>
      <c r="D584" s="305"/>
      <c r="E584" s="93" t="s">
        <v>53</v>
      </c>
      <c r="F584" s="93">
        <v>31.3</v>
      </c>
      <c r="G584" s="93">
        <v>25</v>
      </c>
      <c r="H584" s="93"/>
      <c r="I584" s="93">
        <v>0.25</v>
      </c>
      <c r="J584" s="93">
        <v>0.03</v>
      </c>
      <c r="K584" s="93">
        <v>0.71</v>
      </c>
      <c r="L584" s="93">
        <v>3.3</v>
      </c>
      <c r="M584" s="73">
        <v>43.69</v>
      </c>
      <c r="N584" s="138">
        <f t="shared" si="28"/>
        <v>1.367497</v>
      </c>
    </row>
    <row r="585" spans="1:15" x14ac:dyDescent="0.2">
      <c r="A585" s="93"/>
      <c r="B585" s="102"/>
      <c r="C585" s="305"/>
      <c r="D585" s="305"/>
      <c r="E585" s="93" t="s">
        <v>43</v>
      </c>
      <c r="F585" s="93">
        <v>12.6</v>
      </c>
      <c r="G585" s="93">
        <v>10</v>
      </c>
      <c r="H585" s="93"/>
      <c r="I585" s="93">
        <v>0.13</v>
      </c>
      <c r="J585" s="93">
        <v>0.01</v>
      </c>
      <c r="K585" s="93">
        <v>0.71</v>
      </c>
      <c r="L585" s="93">
        <v>4.0999999999999996</v>
      </c>
      <c r="M585" s="73">
        <v>21.2</v>
      </c>
      <c r="N585" s="138">
        <f t="shared" si="28"/>
        <v>0.26712000000000002</v>
      </c>
    </row>
    <row r="586" spans="1:15" x14ac:dyDescent="0.2">
      <c r="A586" s="93"/>
      <c r="B586" s="102"/>
      <c r="C586" s="305"/>
      <c r="D586" s="305"/>
      <c r="E586" s="93"/>
      <c r="F586" s="93"/>
      <c r="G586" s="93"/>
      <c r="H586" s="93">
        <v>100</v>
      </c>
      <c r="I586" s="124">
        <f>SUM(I580:I585)</f>
        <v>3.0399999999999996</v>
      </c>
      <c r="J586" s="124">
        <f t="shared" ref="J586:L586" si="37">SUM(J580:J585)</f>
        <v>10.35</v>
      </c>
      <c r="K586" s="124">
        <f t="shared" si="37"/>
        <v>24.37</v>
      </c>
      <c r="L586" s="124">
        <f t="shared" si="37"/>
        <v>185.88000000000002</v>
      </c>
      <c r="M586" s="124"/>
      <c r="N586" s="139">
        <f>SUM(N580:N585)</f>
        <v>5.4200369999999998</v>
      </c>
    </row>
    <row r="587" spans="1:15" x14ac:dyDescent="0.2">
      <c r="A587" s="76" t="s">
        <v>169</v>
      </c>
      <c r="B587" s="474" t="s">
        <v>170</v>
      </c>
      <c r="C587" s="324"/>
      <c r="D587" s="324"/>
      <c r="E587" s="76" t="s">
        <v>49</v>
      </c>
      <c r="F587" s="76">
        <v>62.5</v>
      </c>
      <c r="G587" s="76">
        <v>50</v>
      </c>
      <c r="H587" s="74"/>
      <c r="I587" s="76">
        <v>0.15</v>
      </c>
      <c r="J587" s="76">
        <v>0.05</v>
      </c>
      <c r="K587" s="76">
        <v>2.85</v>
      </c>
      <c r="L587" s="76">
        <v>13.5</v>
      </c>
      <c r="M587" s="73">
        <v>15.4</v>
      </c>
      <c r="N587" s="138">
        <f t="shared" si="28"/>
        <v>0.96250000000000002</v>
      </c>
    </row>
    <row r="588" spans="1:15" ht="22.5" x14ac:dyDescent="0.2">
      <c r="A588" s="76"/>
      <c r="B588" s="474"/>
      <c r="C588" s="428" t="s">
        <v>57</v>
      </c>
      <c r="D588" s="428" t="s">
        <v>57</v>
      </c>
      <c r="E588" s="76" t="s">
        <v>43</v>
      </c>
      <c r="F588" s="76">
        <v>12.5</v>
      </c>
      <c r="G588" s="76">
        <v>10</v>
      </c>
      <c r="H588" s="74"/>
      <c r="I588" s="76">
        <v>0.12</v>
      </c>
      <c r="J588" s="76">
        <v>0.05</v>
      </c>
      <c r="K588" s="76">
        <v>6.3</v>
      </c>
      <c r="L588" s="76">
        <v>3.4</v>
      </c>
      <c r="M588" s="73">
        <v>21.2</v>
      </c>
      <c r="N588" s="138">
        <f t="shared" si="28"/>
        <v>0.26500000000000001</v>
      </c>
    </row>
    <row r="589" spans="1:15" x14ac:dyDescent="0.2">
      <c r="A589" s="76"/>
      <c r="B589" s="72"/>
      <c r="C589" s="324"/>
      <c r="D589" s="324"/>
      <c r="E589" s="76" t="s">
        <v>52</v>
      </c>
      <c r="F589" s="76">
        <v>12</v>
      </c>
      <c r="G589" s="76">
        <v>10</v>
      </c>
      <c r="H589" s="74"/>
      <c r="I589" s="76">
        <v>0.6</v>
      </c>
      <c r="J589" s="76">
        <v>0.12</v>
      </c>
      <c r="K589" s="76">
        <v>4.8899999999999997</v>
      </c>
      <c r="L589" s="76">
        <v>24.6</v>
      </c>
      <c r="M589" s="73">
        <v>23.6</v>
      </c>
      <c r="N589" s="138">
        <f t="shared" si="28"/>
        <v>0.28320000000000006</v>
      </c>
      <c r="O589" s="169"/>
    </row>
    <row r="590" spans="1:15" x14ac:dyDescent="0.2">
      <c r="A590" s="76"/>
      <c r="B590" s="72"/>
      <c r="C590" s="324"/>
      <c r="D590" s="324"/>
      <c r="E590" s="76" t="s">
        <v>50</v>
      </c>
      <c r="F590" s="76">
        <v>40</v>
      </c>
      <c r="G590" s="76">
        <v>30</v>
      </c>
      <c r="H590" s="74"/>
      <c r="I590" s="76">
        <v>0.8</v>
      </c>
      <c r="J590" s="76">
        <v>0.11</v>
      </c>
      <c r="K590" s="76">
        <v>0.37</v>
      </c>
      <c r="L590" s="76">
        <v>23.04</v>
      </c>
      <c r="M590" s="73">
        <v>22</v>
      </c>
      <c r="N590" s="138">
        <f t="shared" si="28"/>
        <v>0.88</v>
      </c>
      <c r="O590" s="169"/>
    </row>
    <row r="591" spans="1:15" x14ac:dyDescent="0.2">
      <c r="A591" s="76"/>
      <c r="B591" s="72"/>
      <c r="C591" s="324"/>
      <c r="D591" s="324"/>
      <c r="E591" s="76" t="s">
        <v>171</v>
      </c>
      <c r="F591" s="76">
        <v>0</v>
      </c>
      <c r="G591" s="76">
        <v>2.5</v>
      </c>
      <c r="H591" s="74"/>
      <c r="I591" s="76">
        <v>3.4199999999999995</v>
      </c>
      <c r="J591" s="76"/>
      <c r="K591" s="76"/>
      <c r="L591" s="76"/>
      <c r="M591" s="73">
        <v>380</v>
      </c>
      <c r="N591" s="138">
        <f t="shared" si="28"/>
        <v>0</v>
      </c>
      <c r="O591" s="169"/>
    </row>
    <row r="592" spans="1:15" x14ac:dyDescent="0.2">
      <c r="A592" s="76"/>
      <c r="B592" s="72"/>
      <c r="C592" s="324"/>
      <c r="D592" s="324"/>
      <c r="E592" s="76" t="s">
        <v>172</v>
      </c>
      <c r="F592" s="76">
        <v>5</v>
      </c>
      <c r="G592" s="76">
        <v>5</v>
      </c>
      <c r="H592" s="74"/>
      <c r="I592" s="76"/>
      <c r="J592" s="76"/>
      <c r="K592" s="76"/>
      <c r="L592" s="76"/>
      <c r="M592" s="73">
        <v>94.2</v>
      </c>
      <c r="N592" s="138">
        <f t="shared" si="28"/>
        <v>0.47099999999999997</v>
      </c>
      <c r="O592" s="169"/>
    </row>
    <row r="593" spans="1:15" x14ac:dyDescent="0.2">
      <c r="A593" s="76"/>
      <c r="B593" s="72"/>
      <c r="C593" s="324"/>
      <c r="D593" s="324"/>
      <c r="E593" s="76" t="s">
        <v>51</v>
      </c>
      <c r="F593" s="76">
        <v>5</v>
      </c>
      <c r="G593" s="76">
        <v>5</v>
      </c>
      <c r="H593" s="74"/>
      <c r="I593" s="76"/>
      <c r="J593" s="76">
        <v>4.99</v>
      </c>
      <c r="K593" s="76"/>
      <c r="L593" s="76">
        <v>44.95</v>
      </c>
      <c r="M593" s="73">
        <v>74.78</v>
      </c>
      <c r="N593" s="138">
        <f t="shared" ref="N593:N656" si="38">F593*M593/1000</f>
        <v>0.37389999999999995</v>
      </c>
    </row>
    <row r="594" spans="1:15" x14ac:dyDescent="0.2">
      <c r="A594" s="76"/>
      <c r="B594" s="72"/>
      <c r="C594" s="324"/>
      <c r="D594" s="324"/>
      <c r="E594" s="76" t="s">
        <v>22</v>
      </c>
      <c r="F594" s="76">
        <v>1</v>
      </c>
      <c r="G594" s="76"/>
      <c r="H594" s="74"/>
      <c r="I594" s="76">
        <v>0.8</v>
      </c>
      <c r="J594" s="76">
        <v>0.2</v>
      </c>
      <c r="K594" s="76"/>
      <c r="L594" s="76">
        <v>6</v>
      </c>
      <c r="M594" s="73">
        <v>8.9</v>
      </c>
      <c r="N594" s="138">
        <f t="shared" si="38"/>
        <v>8.8999999999999999E-3</v>
      </c>
    </row>
    <row r="595" spans="1:15" x14ac:dyDescent="0.2">
      <c r="A595" s="76"/>
      <c r="B595" s="72"/>
      <c r="C595" s="324"/>
      <c r="D595" s="324"/>
      <c r="E595" s="76" t="s">
        <v>173</v>
      </c>
      <c r="F595" s="76">
        <v>200</v>
      </c>
      <c r="G595" s="76">
        <v>200</v>
      </c>
      <c r="H595" s="74"/>
      <c r="I595" s="76">
        <v>9.68</v>
      </c>
      <c r="J595" s="76">
        <v>6.24</v>
      </c>
      <c r="K595" s="76"/>
      <c r="L595" s="76">
        <v>88.29</v>
      </c>
      <c r="M595" s="73">
        <v>6</v>
      </c>
      <c r="N595" s="138">
        <f t="shared" si="38"/>
        <v>1.2</v>
      </c>
    </row>
    <row r="596" spans="1:15" x14ac:dyDescent="0.2">
      <c r="A596" s="76"/>
      <c r="B596" s="72"/>
      <c r="C596" s="324"/>
      <c r="D596" s="324"/>
      <c r="E596" s="76" t="s">
        <v>153</v>
      </c>
      <c r="F596" s="76">
        <v>54</v>
      </c>
      <c r="G596" s="76">
        <v>40</v>
      </c>
      <c r="H596" s="74"/>
      <c r="I596" s="76">
        <v>10</v>
      </c>
      <c r="J596" s="76">
        <v>6.48</v>
      </c>
      <c r="K596" s="76" t="s">
        <v>21</v>
      </c>
      <c r="L596" s="76">
        <v>88.29</v>
      </c>
      <c r="M596" s="73">
        <v>279.3</v>
      </c>
      <c r="N596" s="138">
        <f t="shared" si="38"/>
        <v>15.0822</v>
      </c>
    </row>
    <row r="597" spans="1:15" x14ac:dyDescent="0.2">
      <c r="A597" s="76"/>
      <c r="B597" s="72"/>
      <c r="C597" s="324"/>
      <c r="D597" s="324"/>
      <c r="E597" s="76" t="s">
        <v>56</v>
      </c>
      <c r="F597" s="76">
        <v>10</v>
      </c>
      <c r="G597" s="76">
        <v>10</v>
      </c>
      <c r="H597" s="74">
        <v>10</v>
      </c>
      <c r="I597" s="76">
        <v>0.28000000000000003</v>
      </c>
      <c r="J597" s="76">
        <v>2</v>
      </c>
      <c r="K597" s="76">
        <v>0.32</v>
      </c>
      <c r="L597" s="76">
        <v>20.64</v>
      </c>
      <c r="M597" s="73">
        <v>142.30000000000001</v>
      </c>
      <c r="N597" s="138">
        <f t="shared" si="38"/>
        <v>1.423</v>
      </c>
    </row>
    <row r="598" spans="1:15" ht="22.5" x14ac:dyDescent="0.2">
      <c r="A598" s="76"/>
      <c r="B598" s="72"/>
      <c r="C598" s="324"/>
      <c r="D598" s="324"/>
      <c r="E598" s="76"/>
      <c r="F598" s="76"/>
      <c r="G598" s="76"/>
      <c r="H598" s="74" t="s">
        <v>57</v>
      </c>
      <c r="I598" s="78">
        <f>SUM(I587:I597)</f>
        <v>25.85</v>
      </c>
      <c r="J598" s="78">
        <f t="shared" ref="J598:L598" si="39">SUM(J587:J597)</f>
        <v>20.240000000000002</v>
      </c>
      <c r="K598" s="78">
        <f t="shared" si="39"/>
        <v>14.729999999999999</v>
      </c>
      <c r="L598" s="78">
        <f t="shared" si="39"/>
        <v>312.70999999999998</v>
      </c>
      <c r="M598" s="78"/>
      <c r="N598" s="139">
        <f>SUM(N587:N597)</f>
        <v>20.9497</v>
      </c>
    </row>
    <row r="599" spans="1:15" x14ac:dyDescent="0.2">
      <c r="A599" s="93" t="s">
        <v>311</v>
      </c>
      <c r="B599" s="129" t="s">
        <v>312</v>
      </c>
      <c r="C599" s="426">
        <v>50</v>
      </c>
      <c r="D599" s="315">
        <v>75</v>
      </c>
      <c r="E599" s="93" t="s">
        <v>313</v>
      </c>
      <c r="F599" s="93">
        <v>129</v>
      </c>
      <c r="G599" s="93">
        <v>75</v>
      </c>
      <c r="H599" s="93"/>
      <c r="I599" s="93">
        <v>27.4</v>
      </c>
      <c r="J599" s="93">
        <v>5.24</v>
      </c>
      <c r="K599" s="93" t="s">
        <v>21</v>
      </c>
      <c r="L599" s="93">
        <v>110</v>
      </c>
      <c r="M599" s="73">
        <v>318.39999999999998</v>
      </c>
      <c r="N599" s="138">
        <f t="shared" si="38"/>
        <v>41.073599999999999</v>
      </c>
    </row>
    <row r="600" spans="1:15" x14ac:dyDescent="0.2">
      <c r="A600" s="93"/>
      <c r="B600" s="102"/>
      <c r="C600" s="305"/>
      <c r="D600" s="305"/>
      <c r="E600" s="93" t="s">
        <v>22</v>
      </c>
      <c r="F600" s="93">
        <v>2</v>
      </c>
      <c r="G600" s="93">
        <v>2</v>
      </c>
      <c r="H600" s="93"/>
      <c r="I600" s="93" t="s">
        <v>21</v>
      </c>
      <c r="J600" s="93" t="s">
        <v>21</v>
      </c>
      <c r="K600" s="93" t="s">
        <v>21</v>
      </c>
      <c r="L600" s="93">
        <v>47.68</v>
      </c>
      <c r="M600" s="73">
        <v>8.9</v>
      </c>
      <c r="N600" s="138">
        <f t="shared" si="38"/>
        <v>1.78E-2</v>
      </c>
    </row>
    <row r="601" spans="1:15" ht="12.75" customHeight="1" x14ac:dyDescent="0.2">
      <c r="A601" s="93"/>
      <c r="B601" s="102"/>
      <c r="C601" s="305"/>
      <c r="D601" s="305"/>
      <c r="E601" s="93" t="s">
        <v>51</v>
      </c>
      <c r="F601" s="93">
        <v>6</v>
      </c>
      <c r="G601" s="93">
        <v>6</v>
      </c>
      <c r="H601" s="93"/>
      <c r="I601" s="93" t="s">
        <v>21</v>
      </c>
      <c r="J601" s="93">
        <v>5.99</v>
      </c>
      <c r="K601" s="93" t="s">
        <v>21</v>
      </c>
      <c r="L601" s="93">
        <v>53.94</v>
      </c>
      <c r="M601" s="73">
        <v>74.78</v>
      </c>
      <c r="N601" s="138">
        <f t="shared" si="38"/>
        <v>0.44868000000000002</v>
      </c>
    </row>
    <row r="602" spans="1:15" x14ac:dyDescent="0.2">
      <c r="A602" s="93"/>
      <c r="B602" s="102"/>
      <c r="C602" s="305"/>
      <c r="D602" s="305"/>
      <c r="E602" s="93" t="s">
        <v>76</v>
      </c>
      <c r="F602" s="93">
        <v>6</v>
      </c>
      <c r="G602" s="93">
        <v>6</v>
      </c>
      <c r="H602" s="93"/>
      <c r="I602" s="93">
        <v>0.62</v>
      </c>
      <c r="J602" s="93">
        <v>0.06</v>
      </c>
      <c r="K602" s="93">
        <v>4.1360000000000001</v>
      </c>
      <c r="L602" s="93">
        <v>20.04</v>
      </c>
      <c r="M602" s="73">
        <v>22.3</v>
      </c>
      <c r="N602" s="138">
        <f t="shared" si="38"/>
        <v>0.1338</v>
      </c>
    </row>
    <row r="603" spans="1:15" x14ac:dyDescent="0.2">
      <c r="A603" s="93"/>
      <c r="B603" s="102"/>
      <c r="C603" s="305"/>
      <c r="D603" s="305"/>
      <c r="E603" s="93" t="s">
        <v>280</v>
      </c>
      <c r="F603" s="93"/>
      <c r="G603" s="93">
        <v>4.0000000000000001E-3</v>
      </c>
      <c r="H603" s="93"/>
      <c r="I603" s="93" t="s">
        <v>21</v>
      </c>
      <c r="J603" s="93" t="s">
        <v>21</v>
      </c>
      <c r="K603" s="93" t="s">
        <v>21</v>
      </c>
      <c r="L603" s="94"/>
      <c r="M603" s="73">
        <v>500</v>
      </c>
      <c r="N603" s="138"/>
    </row>
    <row r="604" spans="1:15" ht="22.5" x14ac:dyDescent="0.2">
      <c r="A604" s="93"/>
      <c r="B604" s="102"/>
      <c r="C604" s="305"/>
      <c r="D604" s="305"/>
      <c r="E604" s="93"/>
      <c r="F604" s="93"/>
      <c r="G604" s="93"/>
      <c r="H604" s="93" t="s">
        <v>314</v>
      </c>
      <c r="I604" s="94">
        <f>SUM(I599:I603)</f>
        <v>28.02</v>
      </c>
      <c r="J604" s="94">
        <f>SUM(J599:J603)</f>
        <v>11.290000000000001</v>
      </c>
      <c r="K604" s="94">
        <f>SUM(K599:K603)</f>
        <v>4.1360000000000001</v>
      </c>
      <c r="L604" s="94">
        <f>SUM(L599:L603)</f>
        <v>231.66</v>
      </c>
      <c r="M604" s="94"/>
      <c r="N604" s="139">
        <f>SUM(N599:N603)</f>
        <v>41.673880000000004</v>
      </c>
    </row>
    <row r="605" spans="1:15" s="169" customFormat="1" x14ac:dyDescent="0.2">
      <c r="A605" s="93" t="s">
        <v>264</v>
      </c>
      <c r="B605" s="480" t="s">
        <v>265</v>
      </c>
      <c r="C605" s="315"/>
      <c r="D605" s="315"/>
      <c r="E605" s="93" t="s">
        <v>185</v>
      </c>
      <c r="F605" s="93">
        <v>34</v>
      </c>
      <c r="G605" s="93">
        <v>34</v>
      </c>
      <c r="H605" s="93">
        <v>100</v>
      </c>
      <c r="I605" s="93">
        <v>3.5</v>
      </c>
      <c r="J605" s="93">
        <v>0.37</v>
      </c>
      <c r="K605" s="93">
        <v>23.6</v>
      </c>
      <c r="L605" s="93">
        <v>124.5</v>
      </c>
      <c r="M605" s="73">
        <v>30.8</v>
      </c>
      <c r="N605" s="138">
        <f t="shared" si="38"/>
        <v>1.0472000000000001</v>
      </c>
      <c r="O605" s="70"/>
    </row>
    <row r="606" spans="1:15" s="169" customFormat="1" x14ac:dyDescent="0.2">
      <c r="A606" s="93"/>
      <c r="B606" s="481"/>
      <c r="C606" s="316">
        <v>80</v>
      </c>
      <c r="D606" s="316">
        <v>120</v>
      </c>
      <c r="E606" s="93" t="s">
        <v>22</v>
      </c>
      <c r="F606" s="93">
        <v>2</v>
      </c>
      <c r="G606" s="93">
        <v>2</v>
      </c>
      <c r="H606" s="93"/>
      <c r="I606" s="93" t="s">
        <v>21</v>
      </c>
      <c r="J606" s="93" t="s">
        <v>21</v>
      </c>
      <c r="K606" s="93" t="s">
        <v>21</v>
      </c>
      <c r="L606" s="93" t="s">
        <v>21</v>
      </c>
      <c r="M606" s="73">
        <v>8.9</v>
      </c>
      <c r="N606" s="138">
        <f t="shared" si="38"/>
        <v>1.78E-2</v>
      </c>
      <c r="O606" s="70"/>
    </row>
    <row r="607" spans="1:15" s="169" customFormat="1" x14ac:dyDescent="0.2">
      <c r="A607" s="93"/>
      <c r="B607" s="172"/>
      <c r="C607" s="305"/>
      <c r="D607" s="305"/>
      <c r="E607" s="93" t="s">
        <v>23</v>
      </c>
      <c r="F607" s="93">
        <v>3.5</v>
      </c>
      <c r="G607" s="93">
        <v>3.5</v>
      </c>
      <c r="H607" s="93"/>
      <c r="I607" s="93">
        <v>0.02</v>
      </c>
      <c r="J607" s="93">
        <v>2.5</v>
      </c>
      <c r="K607" s="93">
        <v>0.04</v>
      </c>
      <c r="L607" s="93">
        <v>23.1</v>
      </c>
      <c r="M607" s="73">
        <v>420.4</v>
      </c>
      <c r="N607" s="138">
        <f t="shared" si="38"/>
        <v>1.4713999999999998</v>
      </c>
      <c r="O607" s="70"/>
    </row>
    <row r="608" spans="1:15" s="169" customFormat="1" x14ac:dyDescent="0.2">
      <c r="A608" s="93"/>
      <c r="B608" s="172"/>
      <c r="C608" s="305"/>
      <c r="D608" s="305"/>
      <c r="E608" s="93"/>
      <c r="F608" s="93"/>
      <c r="G608" s="93"/>
      <c r="H608" s="93"/>
      <c r="I608" s="173">
        <f>SUM(I605:I607)</f>
        <v>3.52</v>
      </c>
      <c r="J608" s="173">
        <f t="shared" ref="J608:L608" si="40">SUM(J605:J607)</f>
        <v>2.87</v>
      </c>
      <c r="K608" s="173">
        <f t="shared" si="40"/>
        <v>23.64</v>
      </c>
      <c r="L608" s="173">
        <f t="shared" si="40"/>
        <v>147.6</v>
      </c>
      <c r="M608" s="173"/>
      <c r="N608" s="139">
        <f>SUM(N605:N607)</f>
        <v>2.5364</v>
      </c>
      <c r="O608" s="70"/>
    </row>
    <row r="609" spans="1:14" x14ac:dyDescent="0.2">
      <c r="A609" s="76" t="s">
        <v>180</v>
      </c>
      <c r="B609" s="484" t="s">
        <v>181</v>
      </c>
      <c r="C609" s="304"/>
      <c r="D609" s="304"/>
      <c r="E609" s="76" t="s">
        <v>45</v>
      </c>
      <c r="F609" s="76">
        <v>25</v>
      </c>
      <c r="G609" s="76">
        <v>22</v>
      </c>
      <c r="H609" s="74"/>
      <c r="I609" s="76">
        <v>0.1</v>
      </c>
      <c r="J609" s="76">
        <v>0.09</v>
      </c>
      <c r="K609" s="76">
        <v>2.2000000000000002</v>
      </c>
      <c r="L609" s="76">
        <v>9.9</v>
      </c>
      <c r="M609" s="73">
        <v>72.8</v>
      </c>
      <c r="N609" s="138">
        <f t="shared" si="38"/>
        <v>1.82</v>
      </c>
    </row>
    <row r="610" spans="1:14" x14ac:dyDescent="0.2">
      <c r="A610" s="76"/>
      <c r="B610" s="485"/>
      <c r="C610" s="313">
        <v>200</v>
      </c>
      <c r="D610" s="313">
        <v>200</v>
      </c>
      <c r="E610" s="76" t="s">
        <v>20</v>
      </c>
      <c r="F610" s="76">
        <v>20</v>
      </c>
      <c r="G610" s="76">
        <v>20</v>
      </c>
      <c r="H610" s="74"/>
      <c r="I610" s="76"/>
      <c r="J610" s="76"/>
      <c r="K610" s="76">
        <v>19.96</v>
      </c>
      <c r="L610" s="76">
        <v>75.8</v>
      </c>
      <c r="M610" s="73">
        <v>34.799999999999997</v>
      </c>
      <c r="N610" s="138">
        <f t="shared" si="38"/>
        <v>0.69599999999999995</v>
      </c>
    </row>
    <row r="611" spans="1:14" x14ac:dyDescent="0.2">
      <c r="A611" s="76"/>
      <c r="B611" s="72"/>
      <c r="C611" s="324"/>
      <c r="D611" s="324"/>
      <c r="E611" s="76"/>
      <c r="F611" s="76"/>
      <c r="G611" s="76"/>
      <c r="H611" s="74">
        <v>200</v>
      </c>
      <c r="I611" s="78">
        <f>SUM(I609:I610)</f>
        <v>0.1</v>
      </c>
      <c r="J611" s="78">
        <f t="shared" ref="J611:L611" si="41">SUM(J609:J610)</f>
        <v>0.09</v>
      </c>
      <c r="K611" s="78">
        <f t="shared" si="41"/>
        <v>22.16</v>
      </c>
      <c r="L611" s="78">
        <f t="shared" si="41"/>
        <v>85.7</v>
      </c>
      <c r="M611" s="78"/>
      <c r="N611" s="139">
        <f>SUM(N609:N610)</f>
        <v>2.516</v>
      </c>
    </row>
    <row r="612" spans="1:14" x14ac:dyDescent="0.2">
      <c r="A612" s="93"/>
      <c r="B612" s="72" t="s">
        <v>71</v>
      </c>
      <c r="C612" s="428" t="s">
        <v>373</v>
      </c>
      <c r="D612" s="428" t="s">
        <v>374</v>
      </c>
      <c r="E612" s="84" t="s">
        <v>72</v>
      </c>
      <c r="F612" s="84">
        <v>40</v>
      </c>
      <c r="G612" s="84">
        <v>40</v>
      </c>
      <c r="H612" s="85">
        <v>40</v>
      </c>
      <c r="I612" s="76">
        <v>3.48</v>
      </c>
      <c r="J612" s="76">
        <v>0.6</v>
      </c>
      <c r="K612" s="76">
        <v>16</v>
      </c>
      <c r="L612" s="76">
        <v>83.6</v>
      </c>
      <c r="M612" s="73">
        <v>54.2</v>
      </c>
      <c r="N612" s="139">
        <f t="shared" si="38"/>
        <v>2.1680000000000001</v>
      </c>
    </row>
    <row r="613" spans="1:14" x14ac:dyDescent="0.2">
      <c r="A613" s="93"/>
      <c r="B613" s="72"/>
      <c r="C613" s="324"/>
      <c r="D613" s="324"/>
      <c r="E613" s="76" t="s">
        <v>73</v>
      </c>
      <c r="F613" s="76">
        <v>80</v>
      </c>
      <c r="G613" s="76">
        <v>80</v>
      </c>
      <c r="H613" s="74">
        <v>80</v>
      </c>
      <c r="I613" s="76">
        <v>5.28</v>
      </c>
      <c r="J613" s="76">
        <v>0.96</v>
      </c>
      <c r="K613" s="76">
        <v>28.24</v>
      </c>
      <c r="L613" s="76">
        <v>144.80000000000001</v>
      </c>
      <c r="M613" s="73">
        <v>53.4</v>
      </c>
      <c r="N613" s="139">
        <f t="shared" si="38"/>
        <v>4.2720000000000002</v>
      </c>
    </row>
    <row r="614" spans="1:14" x14ac:dyDescent="0.2">
      <c r="A614" s="93"/>
      <c r="B614" s="72"/>
      <c r="C614" s="324"/>
      <c r="D614" s="324"/>
      <c r="E614" s="76"/>
      <c r="F614" s="76"/>
      <c r="G614" s="76"/>
      <c r="H614" s="74"/>
      <c r="I614" s="78">
        <f>SUM(I612:I613)</f>
        <v>8.76</v>
      </c>
      <c r="J614" s="78">
        <f t="shared" ref="J614:L614" si="42">SUM(J612:J613)</f>
        <v>1.56</v>
      </c>
      <c r="K614" s="78">
        <f t="shared" si="42"/>
        <v>44.239999999999995</v>
      </c>
      <c r="L614" s="78">
        <f t="shared" si="42"/>
        <v>228.4</v>
      </c>
      <c r="M614" s="78"/>
      <c r="N614" s="138"/>
    </row>
    <row r="615" spans="1:14" x14ac:dyDescent="0.2">
      <c r="A615" s="117"/>
      <c r="B615" s="121"/>
      <c r="C615" s="121"/>
      <c r="D615" s="121"/>
      <c r="E615" s="117"/>
      <c r="F615" s="117"/>
      <c r="G615" s="117"/>
      <c r="H615" s="93"/>
      <c r="I615" s="133"/>
      <c r="J615" s="133"/>
      <c r="K615" s="133"/>
      <c r="L615" s="124"/>
      <c r="M615" s="73"/>
      <c r="N615" s="138"/>
    </row>
    <row r="616" spans="1:14" x14ac:dyDescent="0.2">
      <c r="A616" s="93" t="s">
        <v>238</v>
      </c>
      <c r="B616" s="480" t="s">
        <v>299</v>
      </c>
      <c r="C616" s="315"/>
      <c r="D616" s="315"/>
      <c r="E616" s="93" t="s">
        <v>128</v>
      </c>
      <c r="F616" s="93">
        <v>1.74</v>
      </c>
      <c r="G616" s="93"/>
      <c r="H616" s="93"/>
      <c r="I616" s="93">
        <v>0.17</v>
      </c>
      <c r="J616" s="93">
        <v>0.02</v>
      </c>
      <c r="K616" s="93">
        <v>1.19</v>
      </c>
      <c r="L616" s="93">
        <v>6.81</v>
      </c>
      <c r="M616" s="73">
        <v>22.3</v>
      </c>
      <c r="N616" s="138">
        <f t="shared" si="38"/>
        <v>3.8801999999999996E-2</v>
      </c>
    </row>
    <row r="617" spans="1:14" x14ac:dyDescent="0.2">
      <c r="A617" s="93"/>
      <c r="B617" s="481"/>
      <c r="C617" s="316">
        <v>75</v>
      </c>
      <c r="D617" s="316">
        <v>75</v>
      </c>
      <c r="E617" s="93" t="s">
        <v>64</v>
      </c>
      <c r="F617" s="93">
        <v>37</v>
      </c>
      <c r="G617" s="93"/>
      <c r="H617" s="93"/>
      <c r="I617" s="93">
        <v>3.81</v>
      </c>
      <c r="J617" s="93">
        <v>0.4</v>
      </c>
      <c r="K617" s="93">
        <v>25.48</v>
      </c>
      <c r="L617" s="93">
        <v>123.6</v>
      </c>
      <c r="M617" s="73">
        <v>22.3</v>
      </c>
      <c r="N617" s="138">
        <f t="shared" si="38"/>
        <v>0.82510000000000006</v>
      </c>
    </row>
    <row r="618" spans="1:14" x14ac:dyDescent="0.2">
      <c r="A618" s="93"/>
      <c r="B618" s="172"/>
      <c r="C618" s="305"/>
      <c r="D618" s="305"/>
      <c r="E618" s="93" t="s">
        <v>20</v>
      </c>
      <c r="F618" s="93">
        <v>20</v>
      </c>
      <c r="G618" s="93"/>
      <c r="H618" s="93"/>
      <c r="I618" s="93" t="s">
        <v>21</v>
      </c>
      <c r="J618" s="93" t="s">
        <v>21</v>
      </c>
      <c r="K618" s="93">
        <v>19.96</v>
      </c>
      <c r="L618" s="93">
        <v>75.8</v>
      </c>
      <c r="M618" s="73">
        <v>34.799999999999997</v>
      </c>
      <c r="N618" s="138">
        <f t="shared" si="38"/>
        <v>0.69599999999999995</v>
      </c>
    </row>
    <row r="619" spans="1:14" x14ac:dyDescent="0.2">
      <c r="A619" s="93"/>
      <c r="B619" s="172"/>
      <c r="C619" s="305"/>
      <c r="D619" s="305"/>
      <c r="E619" s="93" t="s">
        <v>23</v>
      </c>
      <c r="F619" s="93">
        <v>1.68</v>
      </c>
      <c r="G619" s="93"/>
      <c r="H619" s="93"/>
      <c r="I619" s="93">
        <v>0.01</v>
      </c>
      <c r="J619" s="93">
        <v>1.22</v>
      </c>
      <c r="K619" s="93">
        <v>0.04</v>
      </c>
      <c r="L619" s="93">
        <v>11.1</v>
      </c>
      <c r="M619" s="73">
        <v>420.4</v>
      </c>
      <c r="N619" s="138">
        <f t="shared" si="38"/>
        <v>0.7062719999999999</v>
      </c>
    </row>
    <row r="620" spans="1:14" x14ac:dyDescent="0.2">
      <c r="A620" s="93"/>
      <c r="B620" s="172"/>
      <c r="C620" s="305"/>
      <c r="D620" s="305"/>
      <c r="E620" s="93" t="s">
        <v>91</v>
      </c>
      <c r="F620" s="93">
        <v>20</v>
      </c>
      <c r="G620" s="93"/>
      <c r="H620" s="93"/>
      <c r="I620" s="93">
        <v>2.54</v>
      </c>
      <c r="J620" s="93">
        <v>2.2999999999999998</v>
      </c>
      <c r="K620" s="93">
        <v>0.14000000000000001</v>
      </c>
      <c r="L620" s="93">
        <v>31.4</v>
      </c>
      <c r="M620" s="73">
        <v>130</v>
      </c>
      <c r="N620" s="138">
        <f t="shared" si="38"/>
        <v>2.6</v>
      </c>
    </row>
    <row r="621" spans="1:14" x14ac:dyDescent="0.2">
      <c r="A621" s="93"/>
      <c r="B621" s="172"/>
      <c r="C621" s="305"/>
      <c r="D621" s="305"/>
      <c r="E621" s="93" t="s">
        <v>22</v>
      </c>
      <c r="F621" s="93">
        <v>0.05</v>
      </c>
      <c r="G621" s="93"/>
      <c r="H621" s="93"/>
      <c r="I621" s="93" t="s">
        <v>21</v>
      </c>
      <c r="J621" s="93" t="s">
        <v>21</v>
      </c>
      <c r="K621" s="93" t="s">
        <v>21</v>
      </c>
      <c r="L621" s="93" t="s">
        <v>21</v>
      </c>
      <c r="M621" s="73">
        <v>8.9</v>
      </c>
      <c r="N621" s="138">
        <f t="shared" si="38"/>
        <v>4.4500000000000008E-4</v>
      </c>
    </row>
    <row r="622" spans="1:14" x14ac:dyDescent="0.2">
      <c r="A622" s="93"/>
      <c r="B622" s="172"/>
      <c r="C622" s="305"/>
      <c r="D622" s="305"/>
      <c r="E622" s="93" t="s">
        <v>127</v>
      </c>
      <c r="F622" s="93">
        <v>1.1000000000000001</v>
      </c>
      <c r="G622" s="93"/>
      <c r="H622" s="93"/>
      <c r="I622" s="93" t="s">
        <v>21</v>
      </c>
      <c r="J622" s="93" t="s">
        <v>21</v>
      </c>
      <c r="K622" s="93" t="s">
        <v>21</v>
      </c>
      <c r="L622" s="93" t="s">
        <v>21</v>
      </c>
      <c r="M622" s="73">
        <v>256</v>
      </c>
      <c r="N622" s="138">
        <f t="shared" si="38"/>
        <v>0.28160000000000002</v>
      </c>
    </row>
    <row r="623" spans="1:14" x14ac:dyDescent="0.2">
      <c r="A623" s="93"/>
      <c r="B623" s="172"/>
      <c r="C623" s="305"/>
      <c r="D623" s="305"/>
      <c r="E623" s="93" t="s">
        <v>300</v>
      </c>
      <c r="F623" s="93">
        <v>30</v>
      </c>
      <c r="G623" s="93"/>
      <c r="H623" s="93"/>
      <c r="I623" s="93">
        <v>2.08</v>
      </c>
      <c r="J623" s="93" t="s">
        <v>21</v>
      </c>
      <c r="K623" s="93">
        <v>19.59</v>
      </c>
      <c r="L623" s="93">
        <v>84.1</v>
      </c>
      <c r="M623" s="73">
        <v>80</v>
      </c>
      <c r="N623" s="138">
        <f t="shared" si="38"/>
        <v>2.4</v>
      </c>
    </row>
    <row r="624" spans="1:14" ht="22.5" x14ac:dyDescent="0.2">
      <c r="A624" s="93"/>
      <c r="B624" s="172"/>
      <c r="C624" s="305"/>
      <c r="D624" s="305"/>
      <c r="E624" s="93" t="s">
        <v>81</v>
      </c>
      <c r="F624" s="93">
        <v>0.25</v>
      </c>
      <c r="G624" s="93"/>
      <c r="H624" s="93"/>
      <c r="I624" s="93" t="s">
        <v>21</v>
      </c>
      <c r="J624" s="93">
        <v>0.24</v>
      </c>
      <c r="K624" s="93" t="s">
        <v>21</v>
      </c>
      <c r="L624" s="93">
        <v>2.25</v>
      </c>
      <c r="M624" s="73">
        <v>74.8</v>
      </c>
      <c r="N624" s="138">
        <f t="shared" si="38"/>
        <v>1.8699999999999998E-2</v>
      </c>
    </row>
    <row r="625" spans="1:14" x14ac:dyDescent="0.2">
      <c r="A625" s="93"/>
      <c r="B625" s="172"/>
      <c r="C625" s="305"/>
      <c r="D625" s="305"/>
      <c r="E625" s="93" t="s">
        <v>211</v>
      </c>
      <c r="F625" s="93">
        <v>46.4</v>
      </c>
      <c r="G625" s="93"/>
      <c r="H625" s="93"/>
      <c r="I625" s="93">
        <v>5.2</v>
      </c>
      <c r="J625" s="93"/>
      <c r="K625" s="93"/>
      <c r="L625" s="93"/>
      <c r="M625" s="73"/>
      <c r="N625" s="138"/>
    </row>
    <row r="626" spans="1:14" x14ac:dyDescent="0.2">
      <c r="A626" s="93"/>
      <c r="B626" s="172"/>
      <c r="C626" s="305"/>
      <c r="D626" s="305"/>
      <c r="E626" s="93"/>
      <c r="F626" s="93"/>
      <c r="G626" s="93"/>
      <c r="H626" s="93">
        <v>75</v>
      </c>
      <c r="I626" s="173">
        <f>SUM(I616:I625)</f>
        <v>13.809999999999999</v>
      </c>
      <c r="J626" s="173">
        <f t="shared" ref="J626:L626" si="43">SUM(J616:J625)</f>
        <v>4.18</v>
      </c>
      <c r="K626" s="173">
        <f t="shared" si="43"/>
        <v>66.400000000000006</v>
      </c>
      <c r="L626" s="173">
        <f t="shared" si="43"/>
        <v>335.05999999999995</v>
      </c>
      <c r="M626" s="173"/>
      <c r="N626" s="139">
        <f>SUM(N616:N625)</f>
        <v>7.5669189999999995</v>
      </c>
    </row>
    <row r="627" spans="1:14" ht="11.25" customHeight="1" x14ac:dyDescent="0.2">
      <c r="A627" s="93"/>
      <c r="B627" s="126" t="s">
        <v>83</v>
      </c>
      <c r="C627" s="301"/>
      <c r="D627" s="301"/>
      <c r="E627" s="94"/>
      <c r="F627" s="94"/>
      <c r="G627" s="94"/>
      <c r="H627" s="94"/>
      <c r="I627" s="120">
        <f>I626+I614+I611+I608+I604+I598+I586</f>
        <v>83.100000000000009</v>
      </c>
      <c r="J627" s="120">
        <f t="shared" ref="J627:L627" si="44">J626+J614+J611+J608+J604+J598+J586</f>
        <v>50.580000000000005</v>
      </c>
      <c r="K627" s="120">
        <f t="shared" si="44"/>
        <v>199.67599999999999</v>
      </c>
      <c r="L627" s="120">
        <f t="shared" si="44"/>
        <v>1527.0100000000002</v>
      </c>
      <c r="M627" s="120">
        <f>M626+M614+M611+M608+M604+M598+M586</f>
        <v>0</v>
      </c>
      <c r="N627" s="239">
        <f>N586+N598+N604+N608+N611+N612+N613+N626</f>
        <v>87.102936000000028</v>
      </c>
    </row>
    <row r="628" spans="1:14" x14ac:dyDescent="0.2">
      <c r="A628" s="93"/>
      <c r="B628" s="131" t="s">
        <v>243</v>
      </c>
      <c r="C628" s="341"/>
      <c r="D628" s="341"/>
      <c r="E628" s="125"/>
      <c r="F628" s="125"/>
      <c r="G628" s="125"/>
      <c r="H628" s="94"/>
      <c r="I628" s="120">
        <f>I627+I578</f>
        <v>132.16000000000003</v>
      </c>
      <c r="J628" s="120">
        <f>J627+J578</f>
        <v>91.204000000000008</v>
      </c>
      <c r="K628" s="120">
        <f>K627+K578</f>
        <v>389.82600000000002</v>
      </c>
      <c r="L628" s="120">
        <f>L627+L578</f>
        <v>2750.11</v>
      </c>
      <c r="M628" s="120">
        <f t="shared" ref="M628" si="45">M627+M578</f>
        <v>0</v>
      </c>
      <c r="N628" s="239">
        <f>N627+N578</f>
        <v>185.95223800000002</v>
      </c>
    </row>
    <row r="629" spans="1:14" ht="21" x14ac:dyDescent="0.2">
      <c r="A629" s="71" t="s">
        <v>1</v>
      </c>
      <c r="B629" s="91" t="s">
        <v>2</v>
      </c>
      <c r="C629" s="306"/>
      <c r="D629" s="306"/>
      <c r="E629" s="71" t="s">
        <v>3</v>
      </c>
      <c r="F629" s="71" t="s">
        <v>4</v>
      </c>
      <c r="G629" s="71" t="s">
        <v>5</v>
      </c>
      <c r="H629" s="71" t="s">
        <v>6</v>
      </c>
      <c r="I629" s="71" t="s">
        <v>7</v>
      </c>
      <c r="J629" s="71" t="s">
        <v>8</v>
      </c>
      <c r="K629" s="71" t="s">
        <v>9</v>
      </c>
      <c r="L629" s="71" t="s">
        <v>10</v>
      </c>
      <c r="M629" s="73" t="s">
        <v>11</v>
      </c>
      <c r="N629" s="138"/>
    </row>
    <row r="630" spans="1:14" x14ac:dyDescent="0.2">
      <c r="A630" s="495" t="s">
        <v>321</v>
      </c>
      <c r="B630" s="496"/>
      <c r="C630" s="314"/>
      <c r="D630" s="314"/>
      <c r="E630" s="93"/>
      <c r="F630" s="93"/>
      <c r="G630" s="93"/>
      <c r="H630" s="93"/>
      <c r="I630" s="93"/>
      <c r="J630" s="93"/>
      <c r="K630" s="93"/>
      <c r="L630" s="93"/>
      <c r="M630" s="73"/>
      <c r="N630" s="138"/>
    </row>
    <row r="631" spans="1:14" x14ac:dyDescent="0.2">
      <c r="A631" s="494" t="s">
        <v>14</v>
      </c>
      <c r="B631" s="495"/>
      <c r="C631" s="301"/>
      <c r="D631" s="301"/>
      <c r="E631" s="93"/>
      <c r="F631" s="93"/>
      <c r="G631" s="93"/>
      <c r="H631" s="93"/>
      <c r="I631" s="93"/>
      <c r="J631" s="93"/>
      <c r="K631" s="93"/>
      <c r="L631" s="93"/>
      <c r="M631" s="73"/>
      <c r="N631" s="138"/>
    </row>
    <row r="632" spans="1:14" x14ac:dyDescent="0.2">
      <c r="A632" s="93"/>
      <c r="B632" s="102" t="s">
        <v>199</v>
      </c>
      <c r="C632" s="305">
        <v>40</v>
      </c>
      <c r="D632" s="305">
        <v>40</v>
      </c>
      <c r="E632" s="93" t="s">
        <v>245</v>
      </c>
      <c r="F632" s="93">
        <v>1</v>
      </c>
      <c r="G632" s="93">
        <v>39.15</v>
      </c>
      <c r="H632" s="93"/>
      <c r="I632" s="93">
        <v>5.72</v>
      </c>
      <c r="J632" s="93">
        <v>4.5999999999999996</v>
      </c>
      <c r="K632" s="93">
        <v>0.28000000000000003</v>
      </c>
      <c r="L632" s="93">
        <v>61.47</v>
      </c>
      <c r="M632" s="73">
        <v>130</v>
      </c>
      <c r="N632" s="138">
        <f t="shared" si="38"/>
        <v>0.13</v>
      </c>
    </row>
    <row r="633" spans="1:14" x14ac:dyDescent="0.2">
      <c r="A633" s="76" t="s">
        <v>133</v>
      </c>
      <c r="B633" s="484" t="s">
        <v>134</v>
      </c>
      <c r="C633" s="304"/>
      <c r="D633" s="304"/>
      <c r="E633" s="76" t="s">
        <v>89</v>
      </c>
      <c r="F633" s="76">
        <v>83</v>
      </c>
      <c r="G633" s="76">
        <v>82</v>
      </c>
      <c r="H633" s="74"/>
      <c r="I633" s="76">
        <v>14.9</v>
      </c>
      <c r="J633" s="76">
        <v>0.5</v>
      </c>
      <c r="K633" s="76">
        <v>1.49</v>
      </c>
      <c r="L633" s="76">
        <v>73.040000000000006</v>
      </c>
      <c r="M633" s="73">
        <v>268.39999999999998</v>
      </c>
      <c r="N633" s="138">
        <f t="shared" si="38"/>
        <v>22.277199999999997</v>
      </c>
    </row>
    <row r="634" spans="1:14" ht="22.5" x14ac:dyDescent="0.2">
      <c r="A634" s="76"/>
      <c r="B634" s="485"/>
      <c r="C634" s="425" t="s">
        <v>401</v>
      </c>
      <c r="D634" s="425" t="s">
        <v>402</v>
      </c>
      <c r="E634" s="76" t="s">
        <v>20</v>
      </c>
      <c r="F634" s="76">
        <v>10</v>
      </c>
      <c r="G634" s="76">
        <v>10</v>
      </c>
      <c r="H634" s="74"/>
      <c r="I634" s="76" t="s">
        <v>21</v>
      </c>
      <c r="J634" s="76" t="s">
        <v>21</v>
      </c>
      <c r="K634" s="76">
        <v>9.98</v>
      </c>
      <c r="L634" s="76">
        <v>37.9</v>
      </c>
      <c r="M634" s="73">
        <v>34.799999999999997</v>
      </c>
      <c r="N634" s="138">
        <f t="shared" si="38"/>
        <v>0.34799999999999998</v>
      </c>
    </row>
    <row r="635" spans="1:14" x14ac:dyDescent="0.2">
      <c r="A635" s="76" t="s">
        <v>136</v>
      </c>
      <c r="B635" s="72"/>
      <c r="C635" s="324"/>
      <c r="D635" s="324"/>
      <c r="E635" s="76" t="s">
        <v>91</v>
      </c>
      <c r="F635" s="76">
        <v>12</v>
      </c>
      <c r="G635" s="76">
        <v>12</v>
      </c>
      <c r="H635" s="74"/>
      <c r="I635" s="76">
        <v>1.52</v>
      </c>
      <c r="J635" s="76">
        <v>1.1499999999999999</v>
      </c>
      <c r="K635" s="76"/>
      <c r="L635" s="76">
        <v>16.39</v>
      </c>
      <c r="M635" s="73">
        <v>130</v>
      </c>
      <c r="N635" s="138">
        <f t="shared" si="38"/>
        <v>1.56</v>
      </c>
    </row>
    <row r="636" spans="1:14" x14ac:dyDescent="0.2">
      <c r="A636" s="76"/>
      <c r="B636" s="72"/>
      <c r="C636" s="324"/>
      <c r="D636" s="324"/>
      <c r="E636" s="76" t="s">
        <v>137</v>
      </c>
      <c r="F636" s="76">
        <v>5</v>
      </c>
      <c r="G636" s="76">
        <v>5</v>
      </c>
      <c r="H636" s="74"/>
      <c r="I636" s="76">
        <v>0.04</v>
      </c>
      <c r="J636" s="76">
        <v>3.63</v>
      </c>
      <c r="K636" s="76">
        <v>0.13</v>
      </c>
      <c r="L636" s="76">
        <v>33.049999999999997</v>
      </c>
      <c r="M636" s="73">
        <v>420.4</v>
      </c>
      <c r="N636" s="138">
        <f t="shared" si="38"/>
        <v>2.1019999999999999</v>
      </c>
    </row>
    <row r="637" spans="1:14" x14ac:dyDescent="0.2">
      <c r="A637" s="76"/>
      <c r="B637" s="72"/>
      <c r="C637" s="324"/>
      <c r="D637" s="324"/>
      <c r="E637" s="76" t="s">
        <v>93</v>
      </c>
      <c r="F637" s="76">
        <v>5</v>
      </c>
      <c r="G637" s="76">
        <v>5</v>
      </c>
      <c r="H637" s="74"/>
      <c r="I637" s="76">
        <v>0.28000000000000003</v>
      </c>
      <c r="J637" s="76">
        <v>0.04</v>
      </c>
      <c r="K637" s="76">
        <v>1.81</v>
      </c>
      <c r="L637" s="76">
        <v>8.27</v>
      </c>
      <c r="M637" s="73">
        <v>54.2</v>
      </c>
      <c r="N637" s="138">
        <f t="shared" si="38"/>
        <v>0.27100000000000002</v>
      </c>
    </row>
    <row r="638" spans="1:14" x14ac:dyDescent="0.2">
      <c r="A638" s="76"/>
      <c r="B638" s="72"/>
      <c r="C638" s="324"/>
      <c r="D638" s="324"/>
      <c r="E638" s="76" t="s">
        <v>56</v>
      </c>
      <c r="F638" s="76">
        <v>5</v>
      </c>
      <c r="G638" s="76">
        <v>5</v>
      </c>
      <c r="H638" s="74"/>
      <c r="I638" s="76">
        <v>0.14000000000000001</v>
      </c>
      <c r="J638" s="76">
        <v>1</v>
      </c>
      <c r="K638" s="76">
        <v>0.16</v>
      </c>
      <c r="L638" s="76">
        <v>10.3</v>
      </c>
      <c r="M638" s="73">
        <v>142.30000000000001</v>
      </c>
      <c r="N638" s="138">
        <f t="shared" si="38"/>
        <v>0.71150000000000002</v>
      </c>
    </row>
    <row r="639" spans="1:14" x14ac:dyDescent="0.2">
      <c r="A639" s="76"/>
      <c r="B639" s="72"/>
      <c r="C639" s="324"/>
      <c r="D639" s="324"/>
      <c r="E639" s="76" t="s">
        <v>22</v>
      </c>
      <c r="F639" s="76">
        <v>0.5</v>
      </c>
      <c r="G639" s="76">
        <v>0.5</v>
      </c>
      <c r="H639" s="74"/>
      <c r="I639" s="76" t="s">
        <v>21</v>
      </c>
      <c r="J639" s="76" t="s">
        <v>21</v>
      </c>
      <c r="K639" s="76" t="s">
        <v>21</v>
      </c>
      <c r="L639" s="76" t="s">
        <v>21</v>
      </c>
      <c r="M639" s="73">
        <v>8.9</v>
      </c>
      <c r="N639" s="138">
        <f t="shared" si="38"/>
        <v>4.45E-3</v>
      </c>
    </row>
    <row r="640" spans="1:14" x14ac:dyDescent="0.2">
      <c r="A640" s="76"/>
      <c r="B640" s="72"/>
      <c r="C640" s="324"/>
      <c r="D640" s="324"/>
      <c r="E640" s="76" t="s">
        <v>138</v>
      </c>
      <c r="F640" s="76">
        <v>10</v>
      </c>
      <c r="G640" s="76">
        <v>10</v>
      </c>
      <c r="H640" s="74"/>
      <c r="I640" s="76">
        <v>0.08</v>
      </c>
      <c r="J640" s="76">
        <v>7.25</v>
      </c>
      <c r="K640" s="76">
        <v>0.26</v>
      </c>
      <c r="L640" s="76">
        <v>66.099999999999994</v>
      </c>
      <c r="M640" s="73">
        <v>420.4</v>
      </c>
      <c r="N640" s="138">
        <f t="shared" si="38"/>
        <v>4.2039999999999997</v>
      </c>
    </row>
    <row r="641" spans="1:14" x14ac:dyDescent="0.2">
      <c r="A641" s="76"/>
      <c r="B641" s="72"/>
      <c r="C641" s="324"/>
      <c r="D641" s="324"/>
      <c r="E641" s="76" t="s">
        <v>105</v>
      </c>
      <c r="F641" s="76">
        <v>46</v>
      </c>
      <c r="G641" s="76">
        <v>28</v>
      </c>
      <c r="H641" s="74"/>
      <c r="I641" s="76">
        <v>0.18</v>
      </c>
      <c r="J641" s="76">
        <v>0.16</v>
      </c>
      <c r="K641" s="76">
        <v>4.0999999999999996</v>
      </c>
      <c r="L641" s="76">
        <v>18.22</v>
      </c>
      <c r="M641" s="73">
        <v>72.8</v>
      </c>
      <c r="N641" s="138">
        <f t="shared" si="38"/>
        <v>3.3487999999999998</v>
      </c>
    </row>
    <row r="642" spans="1:14" x14ac:dyDescent="0.2">
      <c r="A642" s="76"/>
      <c r="B642" s="72"/>
      <c r="C642" s="324"/>
      <c r="D642" s="324"/>
      <c r="E642" s="76" t="s">
        <v>139</v>
      </c>
      <c r="F642" s="76">
        <v>0.01</v>
      </c>
      <c r="G642" s="76">
        <v>0.01</v>
      </c>
      <c r="H642" s="74"/>
      <c r="I642" s="76"/>
      <c r="J642" s="76"/>
      <c r="K642" s="76"/>
      <c r="L642" s="76"/>
      <c r="M642" s="73"/>
      <c r="N642" s="138"/>
    </row>
    <row r="643" spans="1:14" ht="22.5" x14ac:dyDescent="0.2">
      <c r="A643" s="76"/>
      <c r="B643" s="72"/>
      <c r="C643" s="324"/>
      <c r="D643" s="324"/>
      <c r="E643" s="76"/>
      <c r="F643" s="76"/>
      <c r="G643" s="76"/>
      <c r="H643" s="74" t="s">
        <v>140</v>
      </c>
      <c r="I643" s="78">
        <v>17.14</v>
      </c>
      <c r="J643" s="78">
        <v>13.73</v>
      </c>
      <c r="K643" s="78">
        <v>17.93</v>
      </c>
      <c r="L643" s="78">
        <v>263.27</v>
      </c>
      <c r="M643" s="73"/>
      <c r="N643" s="139">
        <f>SUM(N632:N642)</f>
        <v>34.956949999999992</v>
      </c>
    </row>
    <row r="644" spans="1:14" x14ac:dyDescent="0.2">
      <c r="A644" s="76"/>
      <c r="B644" s="474" t="s">
        <v>141</v>
      </c>
      <c r="C644" s="324"/>
      <c r="D644" s="324"/>
      <c r="E644" s="76" t="s">
        <v>142</v>
      </c>
      <c r="F644" s="76">
        <v>4</v>
      </c>
      <c r="G644" s="76"/>
      <c r="H644" s="74"/>
      <c r="I644" s="76">
        <v>0.54</v>
      </c>
      <c r="J644" s="76">
        <v>2.16</v>
      </c>
      <c r="K644" s="76">
        <v>0.74</v>
      </c>
      <c r="L644" s="76">
        <v>24.42</v>
      </c>
      <c r="M644" s="73">
        <v>221.96</v>
      </c>
      <c r="N644" s="138">
        <f t="shared" si="38"/>
        <v>0.88784000000000007</v>
      </c>
    </row>
    <row r="645" spans="1:14" x14ac:dyDescent="0.2">
      <c r="A645" s="76" t="s">
        <v>98</v>
      </c>
      <c r="B645" s="474"/>
      <c r="C645" s="324"/>
      <c r="D645" s="324"/>
      <c r="E645" s="76" t="s">
        <v>143</v>
      </c>
      <c r="F645" s="76">
        <v>100</v>
      </c>
      <c r="G645" s="76"/>
      <c r="H645" s="74"/>
      <c r="I645" s="76">
        <v>2.82</v>
      </c>
      <c r="J645" s="76">
        <v>3.2</v>
      </c>
      <c r="K645" s="76">
        <v>4.7300000000000004</v>
      </c>
      <c r="L645" s="76">
        <v>58</v>
      </c>
      <c r="M645" s="73">
        <v>49.11</v>
      </c>
      <c r="N645" s="138">
        <f t="shared" si="38"/>
        <v>4.9109999999999996</v>
      </c>
    </row>
    <row r="646" spans="1:14" x14ac:dyDescent="0.2">
      <c r="A646" s="76"/>
      <c r="B646" s="474"/>
      <c r="C646" s="324">
        <v>200</v>
      </c>
      <c r="D646" s="324">
        <v>200</v>
      </c>
      <c r="E646" s="76" t="s">
        <v>20</v>
      </c>
      <c r="F646" s="76">
        <v>11.1</v>
      </c>
      <c r="G646" s="76"/>
      <c r="H646" s="74"/>
      <c r="I646" s="76" t="s">
        <v>21</v>
      </c>
      <c r="J646" s="76" t="s">
        <v>21</v>
      </c>
      <c r="K646" s="76">
        <v>11.087999999999999</v>
      </c>
      <c r="L646" s="76">
        <v>42.67</v>
      </c>
      <c r="M646" s="73">
        <v>34.799999999999997</v>
      </c>
      <c r="N646" s="138">
        <f t="shared" si="38"/>
        <v>0.38627999999999996</v>
      </c>
    </row>
    <row r="647" spans="1:14" x14ac:dyDescent="0.2">
      <c r="A647" s="76"/>
      <c r="B647" s="72"/>
      <c r="C647" s="324"/>
      <c r="D647" s="324"/>
      <c r="E647" s="76"/>
      <c r="F647" s="76"/>
      <c r="G647" s="76"/>
      <c r="H647" s="74">
        <v>200</v>
      </c>
      <c r="I647" s="78">
        <v>3.36</v>
      </c>
      <c r="J647" s="78">
        <v>5.36</v>
      </c>
      <c r="K647" s="78">
        <v>16.558</v>
      </c>
      <c r="L647" s="78">
        <v>125.09</v>
      </c>
      <c r="M647" s="73"/>
      <c r="N647" s="139">
        <f>SUM(N644:N646)</f>
        <v>6.1851199999999995</v>
      </c>
    </row>
    <row r="648" spans="1:14" x14ac:dyDescent="0.2">
      <c r="A648" s="76"/>
      <c r="B648" s="474" t="s">
        <v>30</v>
      </c>
      <c r="C648" s="324">
        <v>70</v>
      </c>
      <c r="D648" s="324">
        <v>90</v>
      </c>
      <c r="E648" s="76" t="s">
        <v>31</v>
      </c>
      <c r="F648" s="76">
        <v>80</v>
      </c>
      <c r="G648" s="76">
        <v>80</v>
      </c>
      <c r="H648" s="74"/>
      <c r="I648" s="76">
        <v>6.96</v>
      </c>
      <c r="J648" s="76">
        <v>1.2</v>
      </c>
      <c r="K648" s="76">
        <v>32.96</v>
      </c>
      <c r="L648" s="76">
        <v>181</v>
      </c>
      <c r="M648" s="73">
        <v>54.2</v>
      </c>
      <c r="N648" s="138">
        <f t="shared" si="38"/>
        <v>4.3360000000000003</v>
      </c>
    </row>
    <row r="649" spans="1:14" x14ac:dyDescent="0.2">
      <c r="A649" s="76"/>
      <c r="B649" s="474"/>
      <c r="C649" s="324">
        <v>10</v>
      </c>
      <c r="D649" s="324">
        <v>10</v>
      </c>
      <c r="E649" s="76" t="s">
        <v>32</v>
      </c>
      <c r="F649" s="76">
        <v>10</v>
      </c>
      <c r="G649" s="76"/>
      <c r="H649" s="74"/>
      <c r="I649" s="76">
        <v>2.68</v>
      </c>
      <c r="J649" s="76">
        <v>2.57</v>
      </c>
      <c r="K649" s="76" t="s">
        <v>21</v>
      </c>
      <c r="L649" s="76">
        <v>33.79</v>
      </c>
      <c r="M649" s="73">
        <v>429.3</v>
      </c>
      <c r="N649" s="138">
        <f t="shared" si="38"/>
        <v>4.2930000000000001</v>
      </c>
    </row>
    <row r="650" spans="1:14" x14ac:dyDescent="0.2">
      <c r="A650" s="76"/>
      <c r="B650" s="72"/>
      <c r="C650" s="324">
        <v>10</v>
      </c>
      <c r="D650" s="324">
        <v>10</v>
      </c>
      <c r="E650" s="76" t="s">
        <v>33</v>
      </c>
      <c r="F650" s="76">
        <v>10</v>
      </c>
      <c r="G650" s="76"/>
      <c r="H650" s="74"/>
      <c r="I650" s="76">
        <v>0.08</v>
      </c>
      <c r="J650" s="76">
        <v>7.25</v>
      </c>
      <c r="K650" s="76">
        <v>0.26</v>
      </c>
      <c r="L650" s="76">
        <v>66.099999999999994</v>
      </c>
      <c r="M650" s="73">
        <v>420.4</v>
      </c>
      <c r="N650" s="138">
        <f t="shared" si="38"/>
        <v>4.2039999999999997</v>
      </c>
    </row>
    <row r="651" spans="1:14" ht="15" customHeight="1" x14ac:dyDescent="0.2">
      <c r="A651" s="76"/>
      <c r="B651" s="72"/>
      <c r="C651" s="324"/>
      <c r="D651" s="324"/>
      <c r="E651" s="76"/>
      <c r="F651" s="76"/>
      <c r="G651" s="76"/>
      <c r="H651" s="74" t="s">
        <v>35</v>
      </c>
      <c r="I651" s="78">
        <v>9.7200000000000006</v>
      </c>
      <c r="J651" s="78">
        <v>11.02</v>
      </c>
      <c r="K651" s="78">
        <v>33.22</v>
      </c>
      <c r="L651" s="78">
        <v>280.89</v>
      </c>
      <c r="M651" s="73"/>
      <c r="N651" s="139">
        <f>SUM(N648:N650)</f>
        <v>12.833000000000002</v>
      </c>
    </row>
    <row r="652" spans="1:14" x14ac:dyDescent="0.2">
      <c r="A652" s="76"/>
      <c r="B652" s="72" t="s">
        <v>144</v>
      </c>
      <c r="C652" s="324">
        <v>120</v>
      </c>
      <c r="D652" s="324">
        <v>120</v>
      </c>
      <c r="E652" s="76" t="s">
        <v>168</v>
      </c>
      <c r="F652" s="76">
        <v>120</v>
      </c>
      <c r="G652" s="76">
        <v>120</v>
      </c>
      <c r="H652" s="74">
        <v>120</v>
      </c>
      <c r="I652" s="78">
        <v>1.8</v>
      </c>
      <c r="J652" s="78">
        <v>0.84</v>
      </c>
      <c r="K652" s="78">
        <v>18.309999999999999</v>
      </c>
      <c r="L652" s="78">
        <v>74.760000000000005</v>
      </c>
      <c r="M652" s="73">
        <v>73.58</v>
      </c>
      <c r="N652" s="139">
        <f t="shared" si="38"/>
        <v>8.829600000000001</v>
      </c>
    </row>
    <row r="653" spans="1:14" ht="13.5" customHeight="1" x14ac:dyDescent="0.2">
      <c r="A653" s="76" t="s">
        <v>38</v>
      </c>
      <c r="B653" s="452" t="s">
        <v>430</v>
      </c>
      <c r="C653" s="324">
        <v>200</v>
      </c>
      <c r="D653" s="324">
        <v>200</v>
      </c>
      <c r="E653" s="461" t="s">
        <v>430</v>
      </c>
      <c r="F653" s="76">
        <v>200</v>
      </c>
      <c r="G653" s="76">
        <v>200</v>
      </c>
      <c r="H653" s="74">
        <v>200</v>
      </c>
      <c r="I653" s="78"/>
      <c r="J653" s="78"/>
      <c r="K653" s="78">
        <v>19</v>
      </c>
      <c r="L653" s="78">
        <v>75</v>
      </c>
      <c r="M653" s="73">
        <v>107.9</v>
      </c>
      <c r="N653" s="139">
        <f t="shared" si="38"/>
        <v>21.58</v>
      </c>
    </row>
    <row r="654" spans="1:14" x14ac:dyDescent="0.2">
      <c r="A654" s="94"/>
      <c r="B654" s="126" t="s">
        <v>39</v>
      </c>
      <c r="C654" s="301"/>
      <c r="D654" s="301"/>
      <c r="E654" s="94"/>
      <c r="F654" s="94"/>
      <c r="G654" s="94"/>
      <c r="H654" s="94"/>
      <c r="I654" s="124">
        <f>I632+I643+I647+I651+I652+I653</f>
        <v>37.739999999999995</v>
      </c>
      <c r="J654" s="124">
        <f t="shared" ref="J654:L654" si="46">J632+J643+J647+J651+J652+J653</f>
        <v>35.549999999999997</v>
      </c>
      <c r="K654" s="124">
        <f t="shared" si="46"/>
        <v>105.298</v>
      </c>
      <c r="L654" s="124">
        <f t="shared" si="46"/>
        <v>880.48</v>
      </c>
      <c r="M654" s="124"/>
      <c r="N654" s="139">
        <f>N653+N652+N651+N647+N643</f>
        <v>84.384669999999986</v>
      </c>
    </row>
    <row r="655" spans="1:14" x14ac:dyDescent="0.2">
      <c r="A655" s="494" t="s">
        <v>40</v>
      </c>
      <c r="B655" s="495"/>
      <c r="C655" s="301"/>
      <c r="D655" s="301"/>
      <c r="E655" s="93"/>
      <c r="F655" s="93"/>
      <c r="G655" s="93"/>
      <c r="H655" s="93"/>
      <c r="I655" s="93"/>
      <c r="J655" s="93"/>
      <c r="K655" s="93"/>
      <c r="L655" s="93"/>
      <c r="M655" s="73"/>
      <c r="N655" s="138"/>
    </row>
    <row r="656" spans="1:14" x14ac:dyDescent="0.2">
      <c r="A656" s="93" t="s">
        <v>246</v>
      </c>
      <c r="B656" s="479" t="s">
        <v>247</v>
      </c>
      <c r="C656" s="305"/>
      <c r="D656" s="305"/>
      <c r="E656" s="93" t="s">
        <v>147</v>
      </c>
      <c r="F656" s="93">
        <v>111.5</v>
      </c>
      <c r="G656" s="93">
        <v>87.5</v>
      </c>
      <c r="H656" s="93"/>
      <c r="I656" s="93">
        <v>1.67</v>
      </c>
      <c r="J656" s="93">
        <v>0.09</v>
      </c>
      <c r="K656" s="93">
        <v>8.92</v>
      </c>
      <c r="L656" s="93">
        <v>37.46</v>
      </c>
      <c r="M656" s="73">
        <v>18.61</v>
      </c>
      <c r="N656" s="138">
        <f t="shared" si="38"/>
        <v>2.0750150000000001</v>
      </c>
    </row>
    <row r="657" spans="1:14" x14ac:dyDescent="0.2">
      <c r="A657" s="93"/>
      <c r="B657" s="479"/>
      <c r="C657" s="305">
        <v>120</v>
      </c>
      <c r="D657" s="305">
        <v>140</v>
      </c>
      <c r="E657" s="93" t="s">
        <v>45</v>
      </c>
      <c r="F657" s="93">
        <v>35.5</v>
      </c>
      <c r="G657" s="93">
        <v>31.24</v>
      </c>
      <c r="H657" s="93"/>
      <c r="I657" s="93">
        <v>0.14000000000000001</v>
      </c>
      <c r="J657" s="93">
        <v>0.13</v>
      </c>
      <c r="K657" s="93">
        <v>3.25</v>
      </c>
      <c r="L657" s="93">
        <v>14.06</v>
      </c>
      <c r="M657" s="73">
        <v>72.8</v>
      </c>
      <c r="N657" s="138">
        <f t="shared" ref="N657:N719" si="47">F657*M657/1000</f>
        <v>2.5844</v>
      </c>
    </row>
    <row r="658" spans="1:14" x14ac:dyDescent="0.2">
      <c r="A658" s="93"/>
      <c r="B658" s="102"/>
      <c r="C658" s="305"/>
      <c r="D658" s="305"/>
      <c r="E658" s="93" t="s">
        <v>187</v>
      </c>
      <c r="F658" s="93">
        <v>5</v>
      </c>
      <c r="G658" s="93">
        <v>5</v>
      </c>
      <c r="H658" s="93"/>
      <c r="I658" s="93"/>
      <c r="J658" s="93">
        <v>4.99</v>
      </c>
      <c r="K658" s="93"/>
      <c r="L658" s="93">
        <v>44.95</v>
      </c>
      <c r="M658" s="73">
        <v>74.78</v>
      </c>
      <c r="N658" s="138">
        <f t="shared" si="47"/>
        <v>0.37389999999999995</v>
      </c>
    </row>
    <row r="659" spans="1:14" x14ac:dyDescent="0.2">
      <c r="A659" s="93"/>
      <c r="B659" s="102" t="s">
        <v>248</v>
      </c>
      <c r="C659" s="305"/>
      <c r="D659" s="305"/>
      <c r="E659" s="93" t="s">
        <v>20</v>
      </c>
      <c r="F659" s="93">
        <v>2.5</v>
      </c>
      <c r="G659" s="93">
        <v>2.5</v>
      </c>
      <c r="H659" s="93"/>
      <c r="I659" s="93" t="s">
        <v>21</v>
      </c>
      <c r="J659" s="93" t="s">
        <v>21</v>
      </c>
      <c r="K659" s="93">
        <v>3.74</v>
      </c>
      <c r="L659" s="93">
        <v>14.21</v>
      </c>
      <c r="M659" s="73">
        <v>34.799999999999997</v>
      </c>
      <c r="N659" s="138">
        <f t="shared" si="47"/>
        <v>8.6999999999999994E-2</v>
      </c>
    </row>
    <row r="660" spans="1:14" x14ac:dyDescent="0.2">
      <c r="A660" s="93" t="s">
        <v>249</v>
      </c>
      <c r="B660" s="102"/>
      <c r="C660" s="305"/>
      <c r="D660" s="305"/>
      <c r="E660" s="76" t="s">
        <v>56</v>
      </c>
      <c r="F660" s="93">
        <v>12.5</v>
      </c>
      <c r="G660" s="93">
        <v>12.5</v>
      </c>
      <c r="H660" s="93"/>
      <c r="I660" s="93">
        <v>0.03</v>
      </c>
      <c r="J660" s="93">
        <v>2.4900000000000002</v>
      </c>
      <c r="K660" s="93">
        <v>0.4</v>
      </c>
      <c r="L660" s="93">
        <v>25.75</v>
      </c>
      <c r="M660" s="73">
        <v>142.30000000000001</v>
      </c>
      <c r="N660" s="138">
        <f t="shared" si="47"/>
        <v>1.7787500000000003</v>
      </c>
    </row>
    <row r="661" spans="1:14" ht="22.5" x14ac:dyDescent="0.2">
      <c r="A661" s="93"/>
      <c r="B661" s="102"/>
      <c r="C661" s="305"/>
      <c r="D661" s="305"/>
      <c r="E661" s="93" t="s">
        <v>250</v>
      </c>
      <c r="F661" s="93"/>
      <c r="G661" s="93">
        <v>125</v>
      </c>
      <c r="H661" s="93"/>
      <c r="I661" s="93" t="s">
        <v>21</v>
      </c>
      <c r="J661" s="93" t="s">
        <v>21</v>
      </c>
      <c r="K661" s="93" t="s">
        <v>21</v>
      </c>
      <c r="L661" s="93" t="s">
        <v>21</v>
      </c>
      <c r="M661" s="73"/>
      <c r="N661" s="138"/>
    </row>
    <row r="662" spans="1:14" x14ac:dyDescent="0.2">
      <c r="A662" s="93"/>
      <c r="B662" s="102"/>
      <c r="C662" s="305">
        <v>5</v>
      </c>
      <c r="D662" s="305">
        <v>5</v>
      </c>
      <c r="E662" s="93" t="s">
        <v>23</v>
      </c>
      <c r="F662" s="93">
        <v>5</v>
      </c>
      <c r="G662" s="93">
        <v>5</v>
      </c>
      <c r="H662" s="93"/>
      <c r="I662" s="93">
        <v>0.65</v>
      </c>
      <c r="J662" s="93">
        <v>36.25</v>
      </c>
      <c r="K662" s="93">
        <v>0.45</v>
      </c>
      <c r="L662" s="93">
        <v>33.5</v>
      </c>
      <c r="M662" s="73">
        <v>420.4</v>
      </c>
      <c r="N662" s="138">
        <f t="shared" si="47"/>
        <v>2.1019999999999999</v>
      </c>
    </row>
    <row r="663" spans="1:14" x14ac:dyDescent="0.2">
      <c r="A663" s="93"/>
      <c r="B663" s="102"/>
      <c r="C663" s="305"/>
      <c r="D663" s="305"/>
      <c r="E663" s="93"/>
      <c r="F663" s="93"/>
      <c r="G663" s="93"/>
      <c r="H663" s="93">
        <v>130</v>
      </c>
      <c r="I663" s="94">
        <v>2.4900000000000002</v>
      </c>
      <c r="J663" s="94">
        <v>43.95</v>
      </c>
      <c r="K663" s="94">
        <v>16.759999999999998</v>
      </c>
      <c r="L663" s="94">
        <v>169.93</v>
      </c>
      <c r="M663" s="95"/>
      <c r="N663" s="139">
        <f>SUM(N656:N662)</f>
        <v>9.0010650000000005</v>
      </c>
    </row>
    <row r="664" spans="1:14" x14ac:dyDescent="0.2">
      <c r="A664" s="93" t="s">
        <v>251</v>
      </c>
      <c r="B664" s="479" t="s">
        <v>252</v>
      </c>
      <c r="C664" s="305"/>
      <c r="D664" s="305"/>
      <c r="E664" s="93" t="s">
        <v>253</v>
      </c>
      <c r="F664" s="93">
        <v>10</v>
      </c>
      <c r="G664" s="93">
        <v>10</v>
      </c>
      <c r="H664" s="93"/>
      <c r="I664" s="93">
        <v>1.07</v>
      </c>
      <c r="J664" s="93">
        <v>0.28000000000000003</v>
      </c>
      <c r="K664" s="93">
        <v>12.45</v>
      </c>
      <c r="L664" s="93">
        <v>33.9</v>
      </c>
      <c r="M664" s="73">
        <v>30.8</v>
      </c>
      <c r="N664" s="138">
        <f t="shared" si="47"/>
        <v>0.308</v>
      </c>
    </row>
    <row r="665" spans="1:14" ht="22.5" x14ac:dyDescent="0.2">
      <c r="A665" s="93"/>
      <c r="B665" s="479"/>
      <c r="C665" s="421" t="s">
        <v>57</v>
      </c>
      <c r="D665" s="421" t="s">
        <v>57</v>
      </c>
      <c r="E665" s="93" t="s">
        <v>50</v>
      </c>
      <c r="F665" s="93">
        <v>100</v>
      </c>
      <c r="G665" s="93">
        <v>75</v>
      </c>
      <c r="H665" s="93"/>
      <c r="I665" s="93">
        <v>2</v>
      </c>
      <c r="J665" s="93">
        <v>0.28000000000000003</v>
      </c>
      <c r="K665" s="93">
        <v>12.45</v>
      </c>
      <c r="L665" s="93">
        <v>57.61</v>
      </c>
      <c r="M665" s="73">
        <v>22</v>
      </c>
      <c r="N665" s="138">
        <f t="shared" si="47"/>
        <v>2.2000000000000002</v>
      </c>
    </row>
    <row r="666" spans="1:14" x14ac:dyDescent="0.2">
      <c r="A666" s="93"/>
      <c r="B666" s="479"/>
      <c r="C666" s="305"/>
      <c r="D666" s="305"/>
      <c r="E666" s="93" t="s">
        <v>43</v>
      </c>
      <c r="F666" s="93">
        <v>12.5</v>
      </c>
      <c r="G666" s="93">
        <v>10</v>
      </c>
      <c r="H666" s="93"/>
      <c r="I666" s="93">
        <v>0.16</v>
      </c>
      <c r="J666" s="93">
        <v>0.01</v>
      </c>
      <c r="K666" s="93">
        <v>0.84</v>
      </c>
      <c r="L666" s="93">
        <v>3.41</v>
      </c>
      <c r="M666" s="73">
        <v>21.2</v>
      </c>
      <c r="N666" s="138">
        <f t="shared" si="47"/>
        <v>0.26500000000000001</v>
      </c>
    </row>
    <row r="667" spans="1:14" x14ac:dyDescent="0.2">
      <c r="A667" s="93"/>
      <c r="B667" s="102"/>
      <c r="C667" s="305"/>
      <c r="D667" s="305"/>
      <c r="E667" s="93" t="s">
        <v>52</v>
      </c>
      <c r="F667" s="93">
        <v>12</v>
      </c>
      <c r="G667" s="93">
        <v>10</v>
      </c>
      <c r="H667" s="93"/>
      <c r="I667" s="93">
        <v>0.16</v>
      </c>
      <c r="J667" s="93" t="s">
        <v>21</v>
      </c>
      <c r="K667" s="93">
        <v>0.98</v>
      </c>
      <c r="L667" s="93">
        <v>4.13</v>
      </c>
      <c r="M667" s="73">
        <v>23.6</v>
      </c>
      <c r="N667" s="138">
        <f t="shared" si="47"/>
        <v>0.28320000000000006</v>
      </c>
    </row>
    <row r="668" spans="1:14" x14ac:dyDescent="0.2">
      <c r="A668" s="93"/>
      <c r="B668" s="102"/>
      <c r="C668" s="305"/>
      <c r="D668" s="305"/>
      <c r="E668" s="93" t="s">
        <v>23</v>
      </c>
      <c r="F668" s="93">
        <v>2.5</v>
      </c>
      <c r="G668" s="93">
        <v>2.5</v>
      </c>
      <c r="H668" s="93"/>
      <c r="I668" s="93">
        <v>2.1999999999999999E-2</v>
      </c>
      <c r="J668" s="93">
        <v>2.0299999999999998</v>
      </c>
      <c r="K668" s="93">
        <v>7.2999999999999995E-2</v>
      </c>
      <c r="L668" s="93">
        <v>18.510000000000002</v>
      </c>
      <c r="M668" s="73">
        <v>420.4</v>
      </c>
      <c r="N668" s="138">
        <f t="shared" si="47"/>
        <v>1.0509999999999999</v>
      </c>
    </row>
    <row r="669" spans="1:14" x14ac:dyDescent="0.2">
      <c r="A669" s="93"/>
      <c r="B669" s="102"/>
      <c r="C669" s="305"/>
      <c r="D669" s="305"/>
      <c r="E669" s="93" t="s">
        <v>54</v>
      </c>
      <c r="F669" s="93">
        <v>187.5</v>
      </c>
      <c r="G669" s="93">
        <v>187.5</v>
      </c>
      <c r="H669" s="93"/>
      <c r="I669" s="93">
        <v>31.08</v>
      </c>
      <c r="J669" s="93">
        <v>3.88</v>
      </c>
      <c r="K669" s="93">
        <v>2.75</v>
      </c>
      <c r="L669" s="93">
        <v>8.89</v>
      </c>
      <c r="M669" s="73">
        <v>6</v>
      </c>
      <c r="N669" s="138">
        <f t="shared" si="47"/>
        <v>1.125</v>
      </c>
    </row>
    <row r="670" spans="1:14" x14ac:dyDescent="0.2">
      <c r="A670" s="93"/>
      <c r="B670" s="102"/>
      <c r="C670" s="305"/>
      <c r="D670" s="305"/>
      <c r="E670" s="93" t="s">
        <v>22</v>
      </c>
      <c r="F670" s="93">
        <v>1</v>
      </c>
      <c r="G670" s="93"/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>
        <v>8.9</v>
      </c>
      <c r="N670" s="138">
        <f t="shared" si="47"/>
        <v>8.8999999999999999E-3</v>
      </c>
    </row>
    <row r="671" spans="1:14" x14ac:dyDescent="0.2">
      <c r="A671" s="93"/>
      <c r="B671" s="102"/>
      <c r="C671" s="305"/>
      <c r="D671" s="305"/>
      <c r="E671" s="93" t="s">
        <v>254</v>
      </c>
      <c r="F671" s="93">
        <v>54</v>
      </c>
      <c r="G671" s="93" t="s">
        <v>113</v>
      </c>
      <c r="H671" s="93"/>
      <c r="I671" s="93">
        <v>10.4</v>
      </c>
      <c r="J671" s="93">
        <v>6.48</v>
      </c>
      <c r="K671" s="93" t="s">
        <v>21</v>
      </c>
      <c r="L671" s="93">
        <v>88.29</v>
      </c>
      <c r="M671" s="73">
        <v>279.3</v>
      </c>
      <c r="N671" s="138">
        <f t="shared" si="47"/>
        <v>15.0822</v>
      </c>
    </row>
    <row r="672" spans="1:14" ht="22.5" x14ac:dyDescent="0.2">
      <c r="A672" s="93"/>
      <c r="B672" s="102"/>
      <c r="C672" s="305"/>
      <c r="D672" s="305"/>
      <c r="E672" s="93"/>
      <c r="F672" s="93"/>
      <c r="G672" s="93"/>
      <c r="H672" s="93" t="s">
        <v>57</v>
      </c>
      <c r="I672" s="94">
        <v>44.891999999999996</v>
      </c>
      <c r="J672" s="94">
        <v>12.96</v>
      </c>
      <c r="K672" s="94">
        <v>29.542999999999999</v>
      </c>
      <c r="L672" s="94">
        <v>214.74</v>
      </c>
      <c r="M672" s="95"/>
      <c r="N672" s="139">
        <f>SUM(N664:N671)</f>
        <v>20.3233</v>
      </c>
    </row>
    <row r="673" spans="1:14" x14ac:dyDescent="0.2">
      <c r="A673" s="93" t="s">
        <v>255</v>
      </c>
      <c r="B673" s="102" t="s">
        <v>256</v>
      </c>
      <c r="C673" s="305"/>
      <c r="D673" s="305"/>
      <c r="E673" s="93" t="s">
        <v>153</v>
      </c>
      <c r="F673" s="93">
        <v>76</v>
      </c>
      <c r="G673" s="93">
        <v>56</v>
      </c>
      <c r="H673" s="93"/>
      <c r="I673" s="103">
        <v>14.14</v>
      </c>
      <c r="J673" s="103">
        <v>9.1199999999999992</v>
      </c>
      <c r="K673" s="93"/>
      <c r="L673" s="93">
        <v>124.3</v>
      </c>
      <c r="M673" s="73">
        <v>279.3</v>
      </c>
      <c r="N673" s="138">
        <f t="shared" si="47"/>
        <v>21.226800000000001</v>
      </c>
    </row>
    <row r="674" spans="1:14" x14ac:dyDescent="0.2">
      <c r="A674" s="93"/>
      <c r="B674" s="102"/>
      <c r="C674" s="305">
        <v>75</v>
      </c>
      <c r="D674" s="305">
        <v>75</v>
      </c>
      <c r="E674" s="93" t="s">
        <v>52</v>
      </c>
      <c r="F674" s="93">
        <v>10</v>
      </c>
      <c r="G674" s="93">
        <v>8</v>
      </c>
      <c r="H674" s="93"/>
      <c r="I674" s="93"/>
      <c r="J674" s="93" t="s">
        <v>21</v>
      </c>
      <c r="K674" s="93">
        <v>1.04</v>
      </c>
      <c r="L674" s="93">
        <v>2.75</v>
      </c>
      <c r="M674" s="73">
        <v>23.6</v>
      </c>
      <c r="N674" s="138">
        <f t="shared" si="47"/>
        <v>0.23599999999999999</v>
      </c>
    </row>
    <row r="675" spans="1:14" x14ac:dyDescent="0.2">
      <c r="A675" s="93"/>
      <c r="B675" s="102"/>
      <c r="C675" s="305"/>
      <c r="D675" s="305"/>
      <c r="E675" s="93" t="s">
        <v>22</v>
      </c>
      <c r="F675" s="93">
        <v>1</v>
      </c>
      <c r="G675" s="93">
        <v>1</v>
      </c>
      <c r="H675" s="93"/>
      <c r="I675" s="93" t="s">
        <v>21</v>
      </c>
      <c r="J675" s="93" t="s">
        <v>21</v>
      </c>
      <c r="K675" s="93" t="s">
        <v>21</v>
      </c>
      <c r="L675" s="93" t="s">
        <v>21</v>
      </c>
      <c r="M675" s="73">
        <v>8.9</v>
      </c>
      <c r="N675" s="138">
        <f t="shared" si="47"/>
        <v>8.8999999999999999E-3</v>
      </c>
    </row>
    <row r="676" spans="1:14" x14ac:dyDescent="0.2">
      <c r="A676" s="93"/>
      <c r="B676" s="102"/>
      <c r="C676" s="305"/>
      <c r="D676" s="305"/>
      <c r="E676" s="93" t="s">
        <v>257</v>
      </c>
      <c r="F676" s="93">
        <v>14</v>
      </c>
      <c r="G676" s="93">
        <v>14</v>
      </c>
      <c r="H676" s="93"/>
      <c r="I676" s="93">
        <v>1.21</v>
      </c>
      <c r="J676" s="93">
        <v>0.21</v>
      </c>
      <c r="K676" s="93">
        <v>5.59</v>
      </c>
      <c r="L676" s="93">
        <v>20.9</v>
      </c>
      <c r="M676" s="73">
        <v>54.2</v>
      </c>
      <c r="N676" s="138">
        <f t="shared" si="47"/>
        <v>0.75880000000000003</v>
      </c>
    </row>
    <row r="677" spans="1:14" x14ac:dyDescent="0.2">
      <c r="A677" s="93"/>
      <c r="B677" s="102"/>
      <c r="C677" s="305"/>
      <c r="D677" s="305"/>
      <c r="E677" s="93" t="s">
        <v>258</v>
      </c>
      <c r="F677" s="93">
        <v>8</v>
      </c>
      <c r="G677" s="93">
        <v>8</v>
      </c>
      <c r="H677" s="93"/>
      <c r="I677" s="93">
        <v>0.52</v>
      </c>
      <c r="J677" s="93">
        <v>0.09</v>
      </c>
      <c r="K677" s="93">
        <v>3.68</v>
      </c>
      <c r="L677" s="93">
        <v>14.48</v>
      </c>
      <c r="M677" s="73">
        <v>54.2</v>
      </c>
      <c r="N677" s="138">
        <f t="shared" si="47"/>
        <v>0.43360000000000004</v>
      </c>
    </row>
    <row r="678" spans="1:14" x14ac:dyDescent="0.2">
      <c r="A678" s="93"/>
      <c r="B678" s="102"/>
      <c r="C678" s="305"/>
      <c r="D678" s="305"/>
      <c r="E678" s="93" t="s">
        <v>259</v>
      </c>
      <c r="F678" s="93">
        <v>5</v>
      </c>
      <c r="G678" s="93">
        <v>5</v>
      </c>
      <c r="H678" s="93"/>
      <c r="I678" s="93"/>
      <c r="J678" s="93">
        <v>4.99</v>
      </c>
      <c r="K678" s="93"/>
      <c r="L678" s="93">
        <v>44.85</v>
      </c>
      <c r="M678" s="73">
        <v>74.78</v>
      </c>
      <c r="N678" s="138">
        <f t="shared" si="47"/>
        <v>0.37389999999999995</v>
      </c>
    </row>
    <row r="679" spans="1:14" x14ac:dyDescent="0.2">
      <c r="A679" s="93"/>
      <c r="B679" s="102"/>
      <c r="C679" s="305"/>
      <c r="D679" s="305"/>
      <c r="E679" s="93" t="s">
        <v>260</v>
      </c>
      <c r="F679" s="93">
        <v>17</v>
      </c>
      <c r="G679" s="93">
        <v>17</v>
      </c>
      <c r="H679" s="93"/>
      <c r="I679" s="93"/>
      <c r="J679" s="93"/>
      <c r="K679" s="93"/>
      <c r="L679" s="93"/>
      <c r="M679" s="73">
        <v>49.11</v>
      </c>
      <c r="N679" s="138">
        <f t="shared" si="47"/>
        <v>0.83487</v>
      </c>
    </row>
    <row r="680" spans="1:14" x14ac:dyDescent="0.2">
      <c r="A680" s="93"/>
      <c r="B680" s="102"/>
      <c r="C680" s="305"/>
      <c r="D680" s="305"/>
      <c r="E680" s="93"/>
      <c r="F680" s="93"/>
      <c r="G680" s="93"/>
      <c r="H680" s="93">
        <v>75</v>
      </c>
      <c r="I680" s="124">
        <v>15.870000000000001</v>
      </c>
      <c r="J680" s="124">
        <v>14.41</v>
      </c>
      <c r="K680" s="124">
        <v>10.31</v>
      </c>
      <c r="L680" s="124">
        <v>207.27999999999997</v>
      </c>
      <c r="M680" s="95"/>
      <c r="N680" s="139">
        <f>SUM(N673:N679)</f>
        <v>23.872869999999999</v>
      </c>
    </row>
    <row r="681" spans="1:14" x14ac:dyDescent="0.2">
      <c r="A681" s="93" t="s">
        <v>261</v>
      </c>
      <c r="B681" s="482" t="s">
        <v>262</v>
      </c>
      <c r="C681" s="326"/>
      <c r="D681" s="326"/>
      <c r="E681" s="93" t="s">
        <v>263</v>
      </c>
      <c r="F681" s="93">
        <v>47.6</v>
      </c>
      <c r="G681" s="93">
        <v>47.6</v>
      </c>
      <c r="H681" s="93"/>
      <c r="I681" s="93">
        <v>5.99</v>
      </c>
      <c r="J681" s="93">
        <v>1.55</v>
      </c>
      <c r="K681" s="93">
        <v>29.76</v>
      </c>
      <c r="L681" s="93">
        <v>157.9</v>
      </c>
      <c r="M681" s="73">
        <v>45.9</v>
      </c>
      <c r="N681" s="138">
        <f t="shared" si="47"/>
        <v>2.1848400000000003</v>
      </c>
    </row>
    <row r="682" spans="1:14" x14ac:dyDescent="0.2">
      <c r="A682" s="93"/>
      <c r="B682" s="483"/>
      <c r="C682" s="327">
        <v>130</v>
      </c>
      <c r="D682" s="327">
        <v>180</v>
      </c>
      <c r="E682" s="93" t="s">
        <v>23</v>
      </c>
      <c r="F682" s="93">
        <v>4.5</v>
      </c>
      <c r="G682" s="93">
        <v>4.5</v>
      </c>
      <c r="H682" s="93"/>
      <c r="I682" s="93">
        <v>0.04</v>
      </c>
      <c r="J682" s="93">
        <v>3.6</v>
      </c>
      <c r="K682" s="93">
        <v>0.13</v>
      </c>
      <c r="L682" s="93">
        <v>33.049999999999997</v>
      </c>
      <c r="M682" s="73">
        <v>420.4</v>
      </c>
      <c r="N682" s="138">
        <f t="shared" si="47"/>
        <v>1.8917999999999999</v>
      </c>
    </row>
    <row r="683" spans="1:14" x14ac:dyDescent="0.2">
      <c r="A683" s="93"/>
      <c r="B683" s="102"/>
      <c r="C683" s="305"/>
      <c r="D683" s="305"/>
      <c r="E683" s="93" t="s">
        <v>22</v>
      </c>
      <c r="F683" s="93">
        <v>2</v>
      </c>
      <c r="G683" s="93">
        <v>2</v>
      </c>
      <c r="H683" s="93"/>
      <c r="I683" s="93" t="s">
        <v>21</v>
      </c>
      <c r="J683" s="93" t="s">
        <v>21</v>
      </c>
      <c r="K683" s="93" t="s">
        <v>21</v>
      </c>
      <c r="L683" s="93" t="s">
        <v>21</v>
      </c>
      <c r="M683" s="73">
        <v>8.9</v>
      </c>
      <c r="N683" s="138">
        <f t="shared" si="47"/>
        <v>1.78E-2</v>
      </c>
    </row>
    <row r="684" spans="1:14" x14ac:dyDescent="0.2">
      <c r="A684" s="93"/>
      <c r="B684" s="102"/>
      <c r="C684" s="305"/>
      <c r="D684" s="305"/>
      <c r="E684" s="93"/>
      <c r="F684" s="93"/>
      <c r="G684" s="93"/>
      <c r="H684" s="93">
        <v>150</v>
      </c>
      <c r="I684" s="120">
        <v>6.03</v>
      </c>
      <c r="J684" s="120">
        <v>5.15</v>
      </c>
      <c r="K684" s="120">
        <v>29.89</v>
      </c>
      <c r="L684" s="120">
        <v>190.95</v>
      </c>
      <c r="M684" s="95"/>
      <c r="N684" s="139">
        <f>SUM(N681:N683)</f>
        <v>4.0944400000000005</v>
      </c>
    </row>
    <row r="685" spans="1:14" x14ac:dyDescent="0.2">
      <c r="A685" s="93" t="s">
        <v>70</v>
      </c>
      <c r="B685" s="480" t="s">
        <v>161</v>
      </c>
      <c r="C685" s="315"/>
      <c r="D685" s="315"/>
      <c r="E685" s="93" t="s">
        <v>327</v>
      </c>
      <c r="F685" s="93">
        <v>25</v>
      </c>
      <c r="G685" s="93"/>
      <c r="H685" s="93"/>
      <c r="I685" s="93">
        <v>1.04</v>
      </c>
      <c r="J685" s="93" t="s">
        <v>21</v>
      </c>
      <c r="K685" s="103">
        <v>11</v>
      </c>
      <c r="L685" s="110">
        <v>46.8</v>
      </c>
      <c r="M685" s="73">
        <v>105.9</v>
      </c>
      <c r="N685" s="138">
        <f t="shared" si="47"/>
        <v>2.6475</v>
      </c>
    </row>
    <row r="686" spans="1:14" x14ac:dyDescent="0.2">
      <c r="A686" s="93"/>
      <c r="B686" s="481"/>
      <c r="C686" s="316">
        <v>200</v>
      </c>
      <c r="D686" s="316">
        <v>200</v>
      </c>
      <c r="E686" s="93" t="s">
        <v>20</v>
      </c>
      <c r="F686" s="93">
        <v>20</v>
      </c>
      <c r="G686" s="93"/>
      <c r="H686" s="93"/>
      <c r="I686" s="93" t="s">
        <v>21</v>
      </c>
      <c r="J686" s="93" t="s">
        <v>21</v>
      </c>
      <c r="K686" s="93">
        <v>19.96</v>
      </c>
      <c r="L686" s="110">
        <v>75.8</v>
      </c>
      <c r="M686" s="73">
        <v>34.799999999999997</v>
      </c>
      <c r="N686" s="138">
        <f t="shared" si="47"/>
        <v>0.69599999999999995</v>
      </c>
    </row>
    <row r="687" spans="1:14" x14ac:dyDescent="0.2">
      <c r="A687" s="93"/>
      <c r="B687" s="102"/>
      <c r="C687" s="305"/>
      <c r="D687" s="305"/>
      <c r="E687" s="93"/>
      <c r="F687" s="93"/>
      <c r="G687" s="93"/>
      <c r="H687" s="93">
        <v>200</v>
      </c>
      <c r="I687" s="94">
        <v>1.04</v>
      </c>
      <c r="J687" s="94">
        <v>0</v>
      </c>
      <c r="K687" s="94">
        <v>30.96</v>
      </c>
      <c r="L687" s="94">
        <v>122.6</v>
      </c>
      <c r="M687" s="95"/>
      <c r="N687" s="139">
        <f>SUM(N685:N686)</f>
        <v>3.3434999999999997</v>
      </c>
    </row>
    <row r="688" spans="1:14" x14ac:dyDescent="0.2">
      <c r="A688" s="93"/>
      <c r="B688" s="72" t="s">
        <v>71</v>
      </c>
      <c r="C688" s="428" t="s">
        <v>373</v>
      </c>
      <c r="D688" s="428" t="s">
        <v>374</v>
      </c>
      <c r="E688" s="84" t="s">
        <v>72</v>
      </c>
      <c r="F688" s="84">
        <v>40</v>
      </c>
      <c r="G688" s="84">
        <v>40</v>
      </c>
      <c r="H688" s="85">
        <v>40</v>
      </c>
      <c r="I688" s="76">
        <v>3.48</v>
      </c>
      <c r="J688" s="76">
        <v>0.6</v>
      </c>
      <c r="K688" s="76">
        <v>16</v>
      </c>
      <c r="L688" s="76">
        <v>83.6</v>
      </c>
      <c r="M688" s="73">
        <v>54.2</v>
      </c>
      <c r="N688" s="139">
        <f t="shared" si="47"/>
        <v>2.1680000000000001</v>
      </c>
    </row>
    <row r="689" spans="1:14" x14ac:dyDescent="0.2">
      <c r="A689" s="93"/>
      <c r="B689" s="72"/>
      <c r="C689" s="324"/>
      <c r="D689" s="324"/>
      <c r="E689" s="76" t="s">
        <v>73</v>
      </c>
      <c r="F689" s="76">
        <v>80</v>
      </c>
      <c r="G689" s="76">
        <v>80</v>
      </c>
      <c r="H689" s="74">
        <v>80</v>
      </c>
      <c r="I689" s="76">
        <v>5.28</v>
      </c>
      <c r="J689" s="76">
        <v>0.96</v>
      </c>
      <c r="K689" s="76">
        <v>28.24</v>
      </c>
      <c r="L689" s="76">
        <v>144.80000000000001</v>
      </c>
      <c r="M689" s="73">
        <v>53.4</v>
      </c>
      <c r="N689" s="139">
        <f t="shared" si="47"/>
        <v>4.2720000000000002</v>
      </c>
    </row>
    <row r="690" spans="1:14" x14ac:dyDescent="0.2">
      <c r="A690" s="117"/>
      <c r="B690" s="72"/>
      <c r="C690" s="324"/>
      <c r="D690" s="324"/>
      <c r="E690" s="76"/>
      <c r="F690" s="76"/>
      <c r="G690" s="76"/>
      <c r="H690" s="74"/>
      <c r="I690" s="78">
        <v>8.76</v>
      </c>
      <c r="J690" s="78">
        <v>1.56</v>
      </c>
      <c r="K690" s="78">
        <v>44.239999999999995</v>
      </c>
      <c r="L690" s="78">
        <v>228.4</v>
      </c>
      <c r="M690" s="73"/>
      <c r="N690" s="139"/>
    </row>
    <row r="691" spans="1:14" ht="12" x14ac:dyDescent="0.2">
      <c r="A691" s="218"/>
      <c r="B691" s="549" t="s">
        <v>344</v>
      </c>
      <c r="C691" s="328"/>
      <c r="D691" s="328"/>
      <c r="E691" s="196" t="s">
        <v>64</v>
      </c>
      <c r="F691" s="202">
        <v>30</v>
      </c>
      <c r="G691" s="202"/>
      <c r="H691" s="202"/>
      <c r="I691" s="202">
        <v>3.09</v>
      </c>
      <c r="J691" s="202">
        <v>0.33</v>
      </c>
      <c r="K691" s="202">
        <v>20.6</v>
      </c>
      <c r="L691" s="202">
        <v>100.2</v>
      </c>
      <c r="M691" s="201">
        <v>22.3</v>
      </c>
      <c r="N691" s="138">
        <f t="shared" si="47"/>
        <v>0.66900000000000004</v>
      </c>
    </row>
    <row r="692" spans="1:14" ht="12" x14ac:dyDescent="0.2">
      <c r="A692" s="218"/>
      <c r="B692" s="550"/>
      <c r="C692" s="329">
        <v>90</v>
      </c>
      <c r="D692" s="329">
        <v>90</v>
      </c>
      <c r="E692" s="196" t="s">
        <v>91</v>
      </c>
      <c r="F692" s="202">
        <v>2.4</v>
      </c>
      <c r="G692" s="202">
        <v>2</v>
      </c>
      <c r="H692" s="202"/>
      <c r="I692" s="202">
        <v>0.25</v>
      </c>
      <c r="J692" s="202">
        <v>0.23</v>
      </c>
      <c r="K692" s="202">
        <v>0.01</v>
      </c>
      <c r="L692" s="202">
        <v>3.14</v>
      </c>
      <c r="M692" s="201">
        <v>130</v>
      </c>
      <c r="N692" s="138">
        <f t="shared" si="47"/>
        <v>0.312</v>
      </c>
    </row>
    <row r="693" spans="1:14" ht="12" x14ac:dyDescent="0.2">
      <c r="A693" s="218"/>
      <c r="B693" s="195"/>
      <c r="C693" s="195"/>
      <c r="D693" s="195"/>
      <c r="E693" s="196" t="s">
        <v>358</v>
      </c>
      <c r="F693" s="202">
        <v>12</v>
      </c>
      <c r="G693" s="202"/>
      <c r="H693" s="202"/>
      <c r="I693" s="202">
        <v>0.38</v>
      </c>
      <c r="J693" s="202">
        <v>1.34</v>
      </c>
      <c r="K693" s="202">
        <v>0.38</v>
      </c>
      <c r="L693" s="202">
        <v>6.96</v>
      </c>
      <c r="M693" s="201">
        <v>49.1</v>
      </c>
      <c r="N693" s="138">
        <f t="shared" si="47"/>
        <v>0.58920000000000006</v>
      </c>
    </row>
    <row r="694" spans="1:14" ht="12" x14ac:dyDescent="0.2">
      <c r="A694" s="218"/>
      <c r="B694" s="195"/>
      <c r="C694" s="195"/>
      <c r="D694" s="195"/>
      <c r="E694" s="196" t="s">
        <v>20</v>
      </c>
      <c r="F694" s="202">
        <v>9.6</v>
      </c>
      <c r="G694" s="202"/>
      <c r="H694" s="202"/>
      <c r="I694" s="202"/>
      <c r="J694" s="202"/>
      <c r="K694" s="202">
        <v>9.5</v>
      </c>
      <c r="L694" s="202">
        <v>36.299999999999997</v>
      </c>
      <c r="M694" s="201">
        <v>34.799999999999997</v>
      </c>
      <c r="N694" s="138">
        <f t="shared" si="47"/>
        <v>0.33407999999999999</v>
      </c>
    </row>
    <row r="695" spans="1:14" ht="12" x14ac:dyDescent="0.2">
      <c r="A695" s="218"/>
      <c r="B695" s="195"/>
      <c r="C695" s="195"/>
      <c r="D695" s="195"/>
      <c r="E695" s="196" t="s">
        <v>127</v>
      </c>
      <c r="F695" s="202">
        <v>1.2</v>
      </c>
      <c r="G695" s="202"/>
      <c r="H695" s="202"/>
      <c r="I695" s="202"/>
      <c r="J695" s="202"/>
      <c r="K695" s="202"/>
      <c r="L695" s="202"/>
      <c r="M695" s="201">
        <v>256</v>
      </c>
      <c r="N695" s="138">
        <f t="shared" si="47"/>
        <v>0.30719999999999997</v>
      </c>
    </row>
    <row r="696" spans="1:14" ht="12" x14ac:dyDescent="0.2">
      <c r="A696" s="218"/>
      <c r="B696" s="195"/>
      <c r="C696" s="195"/>
      <c r="D696" s="195"/>
      <c r="E696" s="196" t="s">
        <v>23</v>
      </c>
      <c r="F696" s="202">
        <v>2.5</v>
      </c>
      <c r="G696" s="202"/>
      <c r="H696" s="202"/>
      <c r="I696" s="202">
        <v>0.02</v>
      </c>
      <c r="J696" s="202">
        <v>1.8</v>
      </c>
      <c r="K696" s="202">
        <v>0.03</v>
      </c>
      <c r="L696" s="202">
        <v>16.5</v>
      </c>
      <c r="M696" s="201">
        <v>420.4</v>
      </c>
      <c r="N696" s="138">
        <f t="shared" si="47"/>
        <v>1.0509999999999999</v>
      </c>
    </row>
    <row r="697" spans="1:14" ht="12" x14ac:dyDescent="0.2">
      <c r="A697" s="218"/>
      <c r="B697" s="195"/>
      <c r="C697" s="195"/>
      <c r="D697" s="195"/>
      <c r="E697" s="196" t="s">
        <v>345</v>
      </c>
      <c r="F697" s="202">
        <v>75</v>
      </c>
      <c r="G697" s="202">
        <v>60</v>
      </c>
      <c r="H697" s="202"/>
      <c r="I697" s="202">
        <v>1.08</v>
      </c>
      <c r="J697" s="202"/>
      <c r="K697" s="202">
        <v>2.7</v>
      </c>
      <c r="L697" s="202">
        <v>16.2</v>
      </c>
      <c r="M697" s="201">
        <v>15.4</v>
      </c>
      <c r="N697" s="138">
        <f t="shared" si="47"/>
        <v>1.155</v>
      </c>
    </row>
    <row r="698" spans="1:14" ht="12" x14ac:dyDescent="0.2">
      <c r="A698" s="218"/>
      <c r="B698" s="195"/>
      <c r="C698" s="195"/>
      <c r="D698" s="195"/>
      <c r="E698" s="196" t="s">
        <v>346</v>
      </c>
      <c r="F698" s="202">
        <v>3.5</v>
      </c>
      <c r="G698" s="202">
        <v>2.9</v>
      </c>
      <c r="H698" s="202"/>
      <c r="I698" s="202">
        <v>0.04</v>
      </c>
      <c r="J698" s="202"/>
      <c r="K698" s="202">
        <v>0.26</v>
      </c>
      <c r="L698" s="202">
        <v>1.18</v>
      </c>
      <c r="M698" s="201">
        <v>23.6</v>
      </c>
      <c r="N698" s="138">
        <f t="shared" si="47"/>
        <v>8.2600000000000007E-2</v>
      </c>
    </row>
    <row r="699" spans="1:14" ht="12" x14ac:dyDescent="0.2">
      <c r="A699" s="218"/>
      <c r="B699" s="195"/>
      <c r="C699" s="195"/>
      <c r="D699" s="195"/>
      <c r="E699" s="196" t="s">
        <v>22</v>
      </c>
      <c r="F699" s="202">
        <v>1</v>
      </c>
      <c r="G699" s="202"/>
      <c r="H699" s="202"/>
      <c r="I699" s="202"/>
      <c r="J699" s="202"/>
      <c r="K699" s="202"/>
      <c r="L699" s="202"/>
      <c r="M699" s="201">
        <v>8.9</v>
      </c>
      <c r="N699" s="138">
        <f t="shared" si="47"/>
        <v>8.8999999999999999E-3</v>
      </c>
    </row>
    <row r="700" spans="1:14" ht="12" x14ac:dyDescent="0.2">
      <c r="A700" s="218"/>
      <c r="B700" s="195"/>
      <c r="C700" s="195"/>
      <c r="D700" s="195"/>
      <c r="E700" s="196" t="s">
        <v>23</v>
      </c>
      <c r="F700" s="202">
        <v>12</v>
      </c>
      <c r="G700" s="202"/>
      <c r="H700" s="202"/>
      <c r="I700" s="202">
        <v>0.09</v>
      </c>
      <c r="J700" s="202"/>
      <c r="K700" s="202">
        <v>0.15</v>
      </c>
      <c r="L700" s="202">
        <v>78.599999999999994</v>
      </c>
      <c r="M700" s="201">
        <v>420.4</v>
      </c>
      <c r="N700" s="138">
        <f t="shared" si="47"/>
        <v>5.0447999999999995</v>
      </c>
    </row>
    <row r="701" spans="1:14" ht="12" x14ac:dyDescent="0.2">
      <c r="A701" s="218"/>
      <c r="B701" s="195"/>
      <c r="C701" s="195"/>
      <c r="D701" s="195"/>
      <c r="E701" s="240"/>
      <c r="F701" s="203"/>
      <c r="G701" s="203"/>
      <c r="H701" s="203">
        <v>90</v>
      </c>
      <c r="I701" s="203">
        <f t="shared" ref="I701:L701" si="48">SUM(I691:I700)</f>
        <v>4.95</v>
      </c>
      <c r="J701" s="203">
        <f t="shared" si="48"/>
        <v>3.7</v>
      </c>
      <c r="K701" s="203">
        <f t="shared" si="48"/>
        <v>33.630000000000003</v>
      </c>
      <c r="L701" s="203">
        <f t="shared" si="48"/>
        <v>259.08</v>
      </c>
      <c r="M701" s="204"/>
      <c r="N701" s="139">
        <f>SUM(N691:N700)</f>
        <v>9.5537799999999997</v>
      </c>
    </row>
    <row r="702" spans="1:14" ht="12" x14ac:dyDescent="0.2">
      <c r="A702" s="218"/>
      <c r="B702" s="240"/>
      <c r="C702" s="240"/>
      <c r="D702" s="240"/>
      <c r="E702" s="240"/>
      <c r="F702" s="203"/>
      <c r="G702" s="203"/>
      <c r="H702" s="203"/>
      <c r="I702" s="204">
        <f t="shared" ref="I702:L702" si="49">I701+I690</f>
        <v>13.71</v>
      </c>
      <c r="J702" s="204">
        <f t="shared" si="49"/>
        <v>5.26</v>
      </c>
      <c r="K702" s="204">
        <f t="shared" si="49"/>
        <v>77.87</v>
      </c>
      <c r="L702" s="204">
        <f t="shared" si="49"/>
        <v>487.48</v>
      </c>
      <c r="M702" s="204"/>
      <c r="N702" s="138"/>
    </row>
    <row r="703" spans="1:14" ht="11.25" customHeight="1" x14ac:dyDescent="0.2">
      <c r="A703" s="117"/>
      <c r="B703" s="466" t="s">
        <v>447</v>
      </c>
      <c r="C703" s="305">
        <v>100</v>
      </c>
      <c r="D703" s="305">
        <v>100</v>
      </c>
      <c r="E703" s="93" t="s">
        <v>447</v>
      </c>
      <c r="F703" s="117">
        <v>100</v>
      </c>
      <c r="G703" s="93">
        <v>100</v>
      </c>
      <c r="H703" s="93"/>
      <c r="I703" s="93">
        <v>0.2</v>
      </c>
      <c r="J703" s="93">
        <v>5.4</v>
      </c>
      <c r="K703" s="93">
        <v>32</v>
      </c>
      <c r="L703" s="93">
        <v>144</v>
      </c>
      <c r="M703" s="73">
        <v>65.75</v>
      </c>
      <c r="N703" s="139">
        <f t="shared" si="47"/>
        <v>6.5750000000000002</v>
      </c>
    </row>
    <row r="704" spans="1:14" s="241" customFormat="1" x14ac:dyDescent="0.2">
      <c r="A704" s="173"/>
      <c r="B704" s="167" t="s">
        <v>83</v>
      </c>
      <c r="C704" s="301"/>
      <c r="D704" s="301"/>
      <c r="E704" s="173"/>
      <c r="F704" s="173"/>
      <c r="G704" s="173"/>
      <c r="H704" s="173"/>
      <c r="I704" s="124">
        <v>84.291999999999987</v>
      </c>
      <c r="J704" s="124">
        <v>91.679000000000002</v>
      </c>
      <c r="K704" s="124">
        <v>243.10300000000001</v>
      </c>
      <c r="L704" s="124">
        <v>1650.02</v>
      </c>
      <c r="M704" s="96"/>
      <c r="N704" s="139">
        <f>N703+N701+N689+N688+N687+N684+N680+N672+N663</f>
        <v>83.203954999999993</v>
      </c>
    </row>
    <row r="705" spans="1:15" s="241" customFormat="1" x14ac:dyDescent="0.2">
      <c r="A705" s="125"/>
      <c r="B705" s="168" t="s">
        <v>243</v>
      </c>
      <c r="C705" s="341"/>
      <c r="D705" s="341"/>
      <c r="E705" s="125"/>
      <c r="F705" s="125"/>
      <c r="G705" s="125"/>
      <c r="H705" s="173"/>
      <c r="I705" s="118">
        <f>I704+I654</f>
        <v>122.03199999999998</v>
      </c>
      <c r="J705" s="118">
        <f>J704+J654</f>
        <v>127.229</v>
      </c>
      <c r="K705" s="118">
        <f>K704+K654</f>
        <v>348.40100000000001</v>
      </c>
      <c r="L705" s="118">
        <f>L704+L654</f>
        <v>2530.5</v>
      </c>
      <c r="M705" s="118"/>
      <c r="N705" s="139">
        <f>N704+N654</f>
        <v>167.58862499999998</v>
      </c>
    </row>
    <row r="706" spans="1:15" ht="21" x14ac:dyDescent="0.2">
      <c r="A706" s="71" t="s">
        <v>1</v>
      </c>
      <c r="B706" s="91" t="s">
        <v>2</v>
      </c>
      <c r="C706" s="306"/>
      <c r="D706" s="306"/>
      <c r="E706" s="71" t="s">
        <v>3</v>
      </c>
      <c r="F706" s="71" t="s">
        <v>4</v>
      </c>
      <c r="G706" s="71" t="s">
        <v>5</v>
      </c>
      <c r="H706" s="71" t="s">
        <v>6</v>
      </c>
      <c r="I706" s="71" t="s">
        <v>7</v>
      </c>
      <c r="J706" s="71" t="s">
        <v>8</v>
      </c>
      <c r="K706" s="71" t="s">
        <v>9</v>
      </c>
      <c r="L706" s="71" t="s">
        <v>10</v>
      </c>
      <c r="M706" s="73" t="s">
        <v>11</v>
      </c>
      <c r="N706" s="138"/>
    </row>
    <row r="707" spans="1:15" x14ac:dyDescent="0.2">
      <c r="A707" s="495" t="s">
        <v>347</v>
      </c>
      <c r="B707" s="496"/>
      <c r="C707" s="314"/>
      <c r="D707" s="314"/>
      <c r="E707" s="94"/>
      <c r="F707" s="94"/>
      <c r="G707" s="94"/>
      <c r="H707" s="94"/>
      <c r="I707" s="94"/>
      <c r="J707" s="94"/>
      <c r="K707" s="94"/>
      <c r="L707" s="94"/>
      <c r="M707" s="73"/>
      <c r="N707" s="138"/>
    </row>
    <row r="708" spans="1:15" x14ac:dyDescent="0.2">
      <c r="A708" s="495" t="s">
        <v>14</v>
      </c>
      <c r="B708" s="497"/>
      <c r="C708" s="302"/>
      <c r="D708" s="302"/>
      <c r="E708" s="93"/>
      <c r="F708" s="93"/>
      <c r="G708" s="93"/>
      <c r="H708" s="93"/>
      <c r="I708" s="93"/>
      <c r="J708" s="93"/>
      <c r="K708" s="93"/>
      <c r="L708" s="93"/>
      <c r="M708" s="73"/>
      <c r="N708" s="138"/>
    </row>
    <row r="709" spans="1:15" ht="12" customHeight="1" x14ac:dyDescent="0.2">
      <c r="A709" s="181" t="s">
        <v>15</v>
      </c>
      <c r="B709" s="484" t="s">
        <v>348</v>
      </c>
      <c r="C709" s="304"/>
      <c r="D709" s="304"/>
      <c r="E709" s="181" t="s">
        <v>349</v>
      </c>
      <c r="F709" s="181">
        <v>33.299999999999997</v>
      </c>
      <c r="G709" s="181">
        <v>33.299999999999997</v>
      </c>
      <c r="H709" s="179"/>
      <c r="I709" s="181">
        <v>3.4</v>
      </c>
      <c r="J709" s="181">
        <v>0.33</v>
      </c>
      <c r="K709" s="181">
        <v>22.5</v>
      </c>
      <c r="L709" s="181">
        <v>109.2</v>
      </c>
      <c r="M709" s="73">
        <v>26.21</v>
      </c>
      <c r="N709" s="138">
        <f t="shared" si="47"/>
        <v>0.87279300000000004</v>
      </c>
    </row>
    <row r="710" spans="1:15" x14ac:dyDescent="0.2">
      <c r="A710" s="181"/>
      <c r="B710" s="551"/>
      <c r="C710" s="420" t="s">
        <v>403</v>
      </c>
      <c r="D710" s="420" t="s">
        <v>404</v>
      </c>
      <c r="E710" s="181" t="s">
        <v>20</v>
      </c>
      <c r="F710" s="181">
        <v>7.5</v>
      </c>
      <c r="G710" s="181">
        <v>7.5</v>
      </c>
      <c r="H710" s="179"/>
      <c r="I710" s="181" t="s">
        <v>21</v>
      </c>
      <c r="J710" s="181" t="s">
        <v>21</v>
      </c>
      <c r="K710" s="181">
        <v>7.4</v>
      </c>
      <c r="L710" s="181">
        <v>28.4</v>
      </c>
      <c r="M710" s="73">
        <v>34.799999999999997</v>
      </c>
      <c r="N710" s="138">
        <f t="shared" si="47"/>
        <v>0.26100000000000001</v>
      </c>
      <c r="O710" s="219"/>
    </row>
    <row r="711" spans="1:15" x14ac:dyDescent="0.2">
      <c r="A711" s="181"/>
      <c r="B711" s="171"/>
      <c r="C711" s="313"/>
      <c r="D711" s="313"/>
      <c r="E711" s="181" t="s">
        <v>22</v>
      </c>
      <c r="F711" s="181">
        <v>0.06</v>
      </c>
      <c r="G711" s="181">
        <v>0.06</v>
      </c>
      <c r="H711" s="179"/>
      <c r="I711" s="181"/>
      <c r="J711" s="181"/>
      <c r="K711" s="181"/>
      <c r="L711" s="181"/>
      <c r="M711" s="73">
        <v>8.9</v>
      </c>
      <c r="N711" s="138">
        <f t="shared" si="47"/>
        <v>5.3400000000000008E-4</v>
      </c>
    </row>
    <row r="712" spans="1:15" x14ac:dyDescent="0.2">
      <c r="A712" s="181"/>
      <c r="B712" s="174"/>
      <c r="C712" s="324"/>
      <c r="D712" s="324"/>
      <c r="E712" s="181" t="s">
        <v>19</v>
      </c>
      <c r="F712" s="181">
        <v>73.8</v>
      </c>
      <c r="G712" s="181">
        <v>73.8</v>
      </c>
      <c r="H712" s="179"/>
      <c r="I712" s="181">
        <v>2.08</v>
      </c>
      <c r="J712" s="181">
        <v>2.36</v>
      </c>
      <c r="K712" s="181">
        <v>3.49</v>
      </c>
      <c r="L712" s="181">
        <v>42.8</v>
      </c>
      <c r="M712" s="73">
        <v>49.11</v>
      </c>
      <c r="N712" s="138">
        <f t="shared" si="47"/>
        <v>3.6243179999999997</v>
      </c>
    </row>
    <row r="713" spans="1:15" x14ac:dyDescent="0.2">
      <c r="A713" s="181"/>
      <c r="B713" s="174"/>
      <c r="C713" s="324"/>
      <c r="D713" s="324"/>
      <c r="E713" s="181" t="s">
        <v>23</v>
      </c>
      <c r="F713" s="181">
        <v>5</v>
      </c>
      <c r="G713" s="181">
        <v>5</v>
      </c>
      <c r="H713" s="179"/>
      <c r="I713" s="181">
        <v>0.04</v>
      </c>
      <c r="J713" s="181">
        <v>3.6</v>
      </c>
      <c r="K713" s="181">
        <v>0.28000000000000003</v>
      </c>
      <c r="L713" s="181">
        <v>33.049999999999997</v>
      </c>
      <c r="M713" s="73">
        <v>420.4</v>
      </c>
      <c r="N713" s="138">
        <f t="shared" si="47"/>
        <v>2.1019999999999999</v>
      </c>
    </row>
    <row r="714" spans="1:15" ht="22.5" x14ac:dyDescent="0.2">
      <c r="A714" s="181"/>
      <c r="B714" s="174"/>
      <c r="C714" s="324"/>
      <c r="D714" s="324"/>
      <c r="E714" s="181"/>
      <c r="F714" s="181"/>
      <c r="G714" s="181"/>
      <c r="H714" s="179" t="s">
        <v>24</v>
      </c>
      <c r="I714" s="78">
        <f>SUM(I709:I713)</f>
        <v>5.5200000000000005</v>
      </c>
      <c r="J714" s="78">
        <f t="shared" ref="J714:L714" si="50">SUM(J709:J713)</f>
        <v>6.29</v>
      </c>
      <c r="K714" s="78">
        <f t="shared" si="50"/>
        <v>33.67</v>
      </c>
      <c r="L714" s="78">
        <f t="shared" si="50"/>
        <v>213.45</v>
      </c>
      <c r="M714" s="78"/>
      <c r="N714" s="139">
        <f>SUM(N709:N713)</f>
        <v>6.8606449999999999</v>
      </c>
    </row>
    <row r="715" spans="1:15" ht="13.5" customHeight="1" x14ac:dyDescent="0.2">
      <c r="A715" s="93" t="s">
        <v>281</v>
      </c>
      <c r="B715" s="480" t="s">
        <v>282</v>
      </c>
      <c r="C715" s="315"/>
      <c r="D715" s="315"/>
      <c r="E715" s="93" t="s">
        <v>230</v>
      </c>
      <c r="F715" s="93">
        <v>1</v>
      </c>
      <c r="G715" s="93">
        <v>1</v>
      </c>
      <c r="H715" s="93"/>
      <c r="I715" s="93"/>
      <c r="J715" s="93"/>
      <c r="K715" s="93"/>
      <c r="L715" s="93"/>
      <c r="M715" s="73">
        <v>255.9</v>
      </c>
      <c r="N715" s="138">
        <f t="shared" si="47"/>
        <v>0.25590000000000002</v>
      </c>
    </row>
    <row r="716" spans="1:15" x14ac:dyDescent="0.2">
      <c r="A716" s="93"/>
      <c r="B716" s="481"/>
      <c r="C716" s="427" t="s">
        <v>283</v>
      </c>
      <c r="D716" s="427" t="s">
        <v>283</v>
      </c>
      <c r="E716" s="93" t="s">
        <v>20</v>
      </c>
      <c r="F716" s="93">
        <v>15</v>
      </c>
      <c r="G716" s="93">
        <v>15</v>
      </c>
      <c r="H716" s="93"/>
      <c r="I716" s="93"/>
      <c r="J716" s="93"/>
      <c r="K716" s="93">
        <v>14.97</v>
      </c>
      <c r="L716" s="93">
        <v>56.85</v>
      </c>
      <c r="M716" s="73">
        <v>34.799999999999997</v>
      </c>
      <c r="N716" s="138">
        <f t="shared" si="47"/>
        <v>0.52200000000000002</v>
      </c>
    </row>
    <row r="717" spans="1:15" ht="22.5" x14ac:dyDescent="0.2">
      <c r="A717" s="93"/>
      <c r="B717" s="102"/>
      <c r="C717" s="305"/>
      <c r="D717" s="305"/>
      <c r="E717" s="93"/>
      <c r="F717" s="93"/>
      <c r="G717" s="93"/>
      <c r="H717" s="93" t="s">
        <v>283</v>
      </c>
      <c r="I717" s="94">
        <f>SUM(I716:I716)</f>
        <v>0</v>
      </c>
      <c r="J717" s="94">
        <f>SUM(J716:J716)</f>
        <v>0</v>
      </c>
      <c r="K717" s="94">
        <f>SUM(K716:K716)</f>
        <v>14.97</v>
      </c>
      <c r="L717" s="94">
        <f>SUM(L716:L716)</f>
        <v>56.85</v>
      </c>
      <c r="M717" s="94"/>
      <c r="N717" s="139">
        <f>SUM(N715:N716)</f>
        <v>0.77790000000000004</v>
      </c>
    </row>
    <row r="718" spans="1:15" x14ac:dyDescent="0.2">
      <c r="A718" s="93" t="s">
        <v>29</v>
      </c>
      <c r="B718" s="480" t="s">
        <v>431</v>
      </c>
      <c r="C718" s="315"/>
      <c r="D718" s="315"/>
      <c r="E718" s="117" t="s">
        <v>31</v>
      </c>
      <c r="F718" s="117">
        <v>80</v>
      </c>
      <c r="G718" s="93"/>
      <c r="H718" s="93"/>
      <c r="I718" s="117">
        <v>6.96</v>
      </c>
      <c r="J718" s="117">
        <v>1.2</v>
      </c>
      <c r="K718" s="117">
        <v>32.32</v>
      </c>
      <c r="L718" s="117">
        <v>167.2</v>
      </c>
      <c r="M718" s="73">
        <v>54.2</v>
      </c>
      <c r="N718" s="138">
        <f t="shared" si="47"/>
        <v>4.3360000000000003</v>
      </c>
    </row>
    <row r="719" spans="1:15" ht="22.5" x14ac:dyDescent="0.2">
      <c r="A719" s="93"/>
      <c r="B719" s="481"/>
      <c r="C719" s="454" t="s">
        <v>434</v>
      </c>
      <c r="D719" s="454" t="s">
        <v>435</v>
      </c>
      <c r="E719" s="93" t="s">
        <v>432</v>
      </c>
      <c r="F719" s="93" t="s">
        <v>433</v>
      </c>
      <c r="G719" s="93"/>
      <c r="H719" s="93"/>
      <c r="I719" s="93">
        <v>0.08</v>
      </c>
      <c r="J719" s="93">
        <v>7.25</v>
      </c>
      <c r="K719" s="93">
        <v>0.09</v>
      </c>
      <c r="L719" s="93">
        <v>66.099999999999994</v>
      </c>
      <c r="M719" s="73">
        <v>420.4</v>
      </c>
      <c r="N719" s="138" t="e">
        <f t="shared" si="47"/>
        <v>#VALUE!</v>
      </c>
    </row>
    <row r="720" spans="1:15" ht="33.75" x14ac:dyDescent="0.2">
      <c r="A720" s="93"/>
      <c r="B720" s="102"/>
      <c r="C720" s="305"/>
      <c r="D720" s="305"/>
      <c r="E720" s="93"/>
      <c r="F720" s="93"/>
      <c r="G720" s="93"/>
      <c r="H720" s="93" t="s">
        <v>286</v>
      </c>
      <c r="I720" s="173">
        <f>SUM(I718:I719)</f>
        <v>7.04</v>
      </c>
      <c r="J720" s="173">
        <f>SUM(J718:J719)</f>
        <v>8.4499999999999993</v>
      </c>
      <c r="K720" s="173">
        <f>SUM(K718:K719)</f>
        <v>32.410000000000004</v>
      </c>
      <c r="L720" s="173">
        <f>SUM(L718:L719)</f>
        <v>233.29999999999998</v>
      </c>
      <c r="M720" s="94"/>
      <c r="N720" s="139" t="e">
        <f>SUM(N718:N719)</f>
        <v>#VALUE!</v>
      </c>
    </row>
    <row r="721" spans="1:15" x14ac:dyDescent="0.2">
      <c r="A721" s="93"/>
      <c r="B721" s="102" t="s">
        <v>144</v>
      </c>
      <c r="C721" s="305">
        <v>120</v>
      </c>
      <c r="D721" s="305">
        <v>120</v>
      </c>
      <c r="E721" s="93" t="s">
        <v>287</v>
      </c>
      <c r="F721" s="93">
        <v>120</v>
      </c>
      <c r="G721" s="93">
        <v>120</v>
      </c>
      <c r="H721" s="93">
        <v>120</v>
      </c>
      <c r="I721" s="125">
        <v>0.78</v>
      </c>
      <c r="J721" s="125">
        <v>0.32</v>
      </c>
      <c r="K721" s="125">
        <v>10.91</v>
      </c>
      <c r="L721" s="118">
        <v>45.36</v>
      </c>
      <c r="M721" s="73">
        <v>112.8</v>
      </c>
      <c r="N721" s="139">
        <f t="shared" ref="N721:N781" si="51">F721*M721/1000</f>
        <v>13.536</v>
      </c>
    </row>
    <row r="722" spans="1:15" x14ac:dyDescent="0.2">
      <c r="A722" s="76" t="s">
        <v>38</v>
      </c>
      <c r="B722" s="452" t="s">
        <v>430</v>
      </c>
      <c r="C722" s="324">
        <v>200</v>
      </c>
      <c r="D722" s="324">
        <v>200</v>
      </c>
      <c r="E722" s="461" t="s">
        <v>430</v>
      </c>
      <c r="F722" s="76">
        <v>200</v>
      </c>
      <c r="G722" s="76">
        <v>200</v>
      </c>
      <c r="H722" s="179">
        <v>200</v>
      </c>
      <c r="I722" s="181"/>
      <c r="J722" s="181"/>
      <c r="K722" s="181">
        <v>19</v>
      </c>
      <c r="L722" s="181">
        <v>75</v>
      </c>
      <c r="M722" s="73">
        <v>107.9</v>
      </c>
      <c r="N722" s="139">
        <f t="shared" si="51"/>
        <v>21.58</v>
      </c>
    </row>
    <row r="723" spans="1:15" ht="13.5" customHeight="1" x14ac:dyDescent="0.2">
      <c r="A723" s="93"/>
      <c r="B723" s="165" t="s">
        <v>325</v>
      </c>
      <c r="C723" s="301"/>
      <c r="D723" s="301"/>
      <c r="E723" s="93"/>
      <c r="F723" s="93"/>
      <c r="G723" s="93"/>
      <c r="H723" s="93"/>
      <c r="I723" s="124">
        <v>15.55</v>
      </c>
      <c r="J723" s="124">
        <v>31.412999999999997</v>
      </c>
      <c r="K723" s="124">
        <v>117.96000000000001</v>
      </c>
      <c r="L723" s="124">
        <v>825.53</v>
      </c>
      <c r="M723" s="111"/>
      <c r="N723" s="139" t="e">
        <f>N722+N721+N720+N717+N714</f>
        <v>#VALUE!</v>
      </c>
    </row>
    <row r="724" spans="1:15" s="219" customFormat="1" x14ac:dyDescent="0.2">
      <c r="A724" s="173" t="s">
        <v>40</v>
      </c>
      <c r="B724" s="121"/>
      <c r="C724" s="121"/>
      <c r="D724" s="121"/>
      <c r="E724" s="93"/>
      <c r="F724" s="93"/>
      <c r="G724" s="93"/>
      <c r="H724" s="93"/>
      <c r="I724" s="93"/>
      <c r="J724" s="93"/>
      <c r="K724" s="93"/>
      <c r="L724" s="93"/>
      <c r="M724" s="73"/>
      <c r="N724" s="138"/>
      <c r="O724" s="70"/>
    </row>
    <row r="725" spans="1:15" ht="22.5" x14ac:dyDescent="0.2">
      <c r="A725" s="535" t="s">
        <v>238</v>
      </c>
      <c r="B725" s="225" t="s">
        <v>338</v>
      </c>
      <c r="C725" s="328"/>
      <c r="D725" s="328"/>
      <c r="E725" s="85" t="s">
        <v>339</v>
      </c>
      <c r="F725" s="85">
        <v>49.8</v>
      </c>
      <c r="G725" s="85">
        <v>39.5</v>
      </c>
      <c r="H725" s="211"/>
      <c r="I725" s="211">
        <v>1.4</v>
      </c>
      <c r="J725" s="211"/>
      <c r="K725" s="211">
        <v>3.7</v>
      </c>
      <c r="L725" s="211">
        <v>21.3</v>
      </c>
      <c r="M725" s="212">
        <v>15.4</v>
      </c>
      <c r="N725" s="138">
        <f t="shared" si="51"/>
        <v>0.76691999999999994</v>
      </c>
    </row>
    <row r="726" spans="1:15" x14ac:dyDescent="0.2">
      <c r="A726" s="568"/>
      <c r="B726" s="213"/>
      <c r="C726" s="213">
        <v>40</v>
      </c>
      <c r="D726" s="213">
        <v>60</v>
      </c>
      <c r="E726" s="85" t="s">
        <v>340</v>
      </c>
      <c r="F726" s="85">
        <v>6.25</v>
      </c>
      <c r="G726" s="85">
        <v>5</v>
      </c>
      <c r="H726" s="211"/>
      <c r="I726" s="211">
        <v>0.14000000000000001</v>
      </c>
      <c r="J726" s="211"/>
      <c r="K726" s="211">
        <v>0.91</v>
      </c>
      <c r="L726" s="211">
        <v>4.0999999999999996</v>
      </c>
      <c r="M726" s="212">
        <v>23.6</v>
      </c>
      <c r="N726" s="138">
        <f t="shared" si="51"/>
        <v>0.14749999999999999</v>
      </c>
    </row>
    <row r="727" spans="1:15" x14ac:dyDescent="0.2">
      <c r="A727" s="568"/>
      <c r="B727" s="213"/>
      <c r="C727" s="213"/>
      <c r="D727" s="213"/>
      <c r="E727" s="85" t="s">
        <v>341</v>
      </c>
      <c r="F727" s="85">
        <v>6.25</v>
      </c>
      <c r="G727" s="85">
        <v>5</v>
      </c>
      <c r="H727" s="211"/>
      <c r="I727" s="211">
        <v>0.1</v>
      </c>
      <c r="J727" s="211"/>
      <c r="K727" s="211">
        <v>0.7</v>
      </c>
      <c r="L727" s="211">
        <v>3.4</v>
      </c>
      <c r="M727" s="212">
        <v>21.2</v>
      </c>
      <c r="N727" s="138">
        <f t="shared" si="51"/>
        <v>0.13250000000000001</v>
      </c>
    </row>
    <row r="728" spans="1:15" x14ac:dyDescent="0.2">
      <c r="A728" s="568"/>
      <c r="B728" s="213"/>
      <c r="C728" s="213"/>
      <c r="D728" s="213"/>
      <c r="E728" s="85" t="s">
        <v>44</v>
      </c>
      <c r="F728" s="85">
        <v>2.5</v>
      </c>
      <c r="G728" s="85">
        <v>2.5</v>
      </c>
      <c r="H728" s="211"/>
      <c r="I728" s="211"/>
      <c r="J728" s="211"/>
      <c r="K728" s="211">
        <v>4.9000000000000004</v>
      </c>
      <c r="L728" s="211">
        <v>18.899999999999999</v>
      </c>
      <c r="M728" s="212">
        <v>34.799999999999997</v>
      </c>
      <c r="N728" s="138">
        <f t="shared" si="51"/>
        <v>8.6999999999999994E-2</v>
      </c>
    </row>
    <row r="729" spans="1:15" ht="22.5" x14ac:dyDescent="0.2">
      <c r="A729" s="568"/>
      <c r="B729" s="213"/>
      <c r="C729" s="213"/>
      <c r="D729" s="213"/>
      <c r="E729" s="85" t="s">
        <v>342</v>
      </c>
      <c r="F729" s="85">
        <v>2.5</v>
      </c>
      <c r="G729" s="85">
        <v>2.5</v>
      </c>
      <c r="H729" s="211"/>
      <c r="I729" s="211"/>
      <c r="J729" s="211">
        <v>4.99</v>
      </c>
      <c r="K729" s="211"/>
      <c r="L729" s="211">
        <v>44.9</v>
      </c>
      <c r="M729" s="212">
        <v>74.78</v>
      </c>
      <c r="N729" s="138">
        <f t="shared" si="51"/>
        <v>0.18694999999999998</v>
      </c>
    </row>
    <row r="730" spans="1:15" x14ac:dyDescent="0.2">
      <c r="A730" s="536"/>
      <c r="B730" s="214"/>
      <c r="C730" s="214"/>
      <c r="D730" s="214"/>
      <c r="E730" s="215" t="s">
        <v>208</v>
      </c>
      <c r="F730" s="215"/>
      <c r="G730" s="215"/>
      <c r="H730" s="215">
        <v>50</v>
      </c>
      <c r="I730" s="216">
        <f>SUM(I725:I729)</f>
        <v>1.6400000000000001</v>
      </c>
      <c r="J730" s="216">
        <f t="shared" ref="J730:L730" si="52">SUM(J725:J729)</f>
        <v>4.99</v>
      </c>
      <c r="K730" s="216">
        <f t="shared" si="52"/>
        <v>10.210000000000001</v>
      </c>
      <c r="L730" s="216">
        <f t="shared" si="52"/>
        <v>92.6</v>
      </c>
      <c r="M730" s="217"/>
      <c r="N730" s="139">
        <f>SUM(N725:N729)</f>
        <v>1.3208699999999998</v>
      </c>
    </row>
    <row r="731" spans="1:15" ht="11.25" customHeight="1" x14ac:dyDescent="0.2">
      <c r="A731" s="93" t="s">
        <v>292</v>
      </c>
      <c r="B731" s="480" t="s">
        <v>293</v>
      </c>
      <c r="C731" s="315"/>
      <c r="D731" s="315"/>
      <c r="E731" s="93" t="s">
        <v>50</v>
      </c>
      <c r="F731" s="93">
        <v>66.7</v>
      </c>
      <c r="G731" s="93">
        <v>50.48</v>
      </c>
      <c r="H731" s="93"/>
      <c r="I731" s="110">
        <v>1.33</v>
      </c>
      <c r="J731" s="110">
        <v>0.2</v>
      </c>
      <c r="K731" s="110">
        <v>8.31</v>
      </c>
      <c r="L731" s="110">
        <v>38.42</v>
      </c>
      <c r="M731" s="73">
        <v>22</v>
      </c>
      <c r="N731" s="138">
        <f t="shared" si="51"/>
        <v>1.4674</v>
      </c>
    </row>
    <row r="732" spans="1:15" ht="22.5" x14ac:dyDescent="0.2">
      <c r="A732" s="93"/>
      <c r="B732" s="481"/>
      <c r="C732" s="427" t="s">
        <v>57</v>
      </c>
      <c r="D732" s="427" t="s">
        <v>57</v>
      </c>
      <c r="E732" s="93" t="s">
        <v>294</v>
      </c>
      <c r="F732" s="93">
        <v>20.2</v>
      </c>
      <c r="G732" s="93">
        <v>20</v>
      </c>
      <c r="H732" s="93"/>
      <c r="I732" s="110">
        <v>4.5999999999999996</v>
      </c>
      <c r="J732" s="110">
        <v>0.32</v>
      </c>
      <c r="K732" s="110">
        <v>10.16</v>
      </c>
      <c r="L732" s="110">
        <v>62.8</v>
      </c>
      <c r="M732" s="73">
        <v>27.03</v>
      </c>
      <c r="N732" s="138">
        <f t="shared" si="51"/>
        <v>0.54600599999999999</v>
      </c>
    </row>
    <row r="733" spans="1:15" x14ac:dyDescent="0.2">
      <c r="A733" s="93"/>
      <c r="B733" s="102"/>
      <c r="C733" s="305"/>
      <c r="D733" s="305"/>
      <c r="E733" s="93" t="s">
        <v>52</v>
      </c>
      <c r="F733" s="93">
        <v>12.5</v>
      </c>
      <c r="G733" s="93">
        <v>10</v>
      </c>
      <c r="H733" s="93"/>
      <c r="I733" s="110">
        <v>0.17499999999999999</v>
      </c>
      <c r="J733" s="110" t="s">
        <v>21</v>
      </c>
      <c r="K733" s="110">
        <v>0.98</v>
      </c>
      <c r="L733" s="110">
        <v>4.3</v>
      </c>
      <c r="M733" s="73">
        <v>23.6</v>
      </c>
      <c r="N733" s="138">
        <f t="shared" si="51"/>
        <v>0.29499999999999998</v>
      </c>
    </row>
    <row r="734" spans="1:15" x14ac:dyDescent="0.2">
      <c r="A734" s="93"/>
      <c r="B734" s="102"/>
      <c r="C734" s="305"/>
      <c r="D734" s="305"/>
      <c r="E734" s="93" t="s">
        <v>43</v>
      </c>
      <c r="F734" s="93">
        <v>12</v>
      </c>
      <c r="G734" s="93">
        <v>10.96</v>
      </c>
      <c r="H734" s="93"/>
      <c r="I734" s="110">
        <v>0.16</v>
      </c>
      <c r="J734" s="110">
        <v>8.9999999999999993E-3</v>
      </c>
      <c r="K734" s="110">
        <v>0.78</v>
      </c>
      <c r="L734" s="110">
        <v>3.26</v>
      </c>
      <c r="M734" s="73">
        <v>21.2</v>
      </c>
      <c r="N734" s="138">
        <f t="shared" si="51"/>
        <v>0.25439999999999996</v>
      </c>
    </row>
    <row r="735" spans="1:15" x14ac:dyDescent="0.2">
      <c r="A735" s="93"/>
      <c r="B735" s="102"/>
      <c r="C735" s="305"/>
      <c r="D735" s="305"/>
      <c r="E735" s="93" t="s">
        <v>23</v>
      </c>
      <c r="F735" s="93">
        <v>5</v>
      </c>
      <c r="G735" s="93">
        <v>5</v>
      </c>
      <c r="H735" s="93"/>
      <c r="I735" s="110" t="s">
        <v>21</v>
      </c>
      <c r="J735" s="110" t="s">
        <v>21</v>
      </c>
      <c r="K735" s="110">
        <v>4.99</v>
      </c>
      <c r="L735" s="110">
        <v>44.95</v>
      </c>
      <c r="M735" s="73">
        <v>420.4</v>
      </c>
      <c r="N735" s="138">
        <f t="shared" si="51"/>
        <v>2.1019999999999999</v>
      </c>
    </row>
    <row r="736" spans="1:15" x14ac:dyDescent="0.2">
      <c r="A736" s="93"/>
      <c r="B736" s="102"/>
      <c r="C736" s="305"/>
      <c r="D736" s="305"/>
      <c r="E736" s="93" t="s">
        <v>295</v>
      </c>
      <c r="F736" s="93">
        <v>175</v>
      </c>
      <c r="G736" s="93">
        <v>175</v>
      </c>
      <c r="H736" s="93"/>
      <c r="I736" s="110">
        <v>0.7</v>
      </c>
      <c r="J736" s="110">
        <v>0.17</v>
      </c>
      <c r="K736" s="110" t="s">
        <v>21</v>
      </c>
      <c r="L736" s="110">
        <v>5.0199999999999996</v>
      </c>
      <c r="M736" s="73">
        <v>6</v>
      </c>
      <c r="N736" s="138">
        <f t="shared" si="51"/>
        <v>1.05</v>
      </c>
    </row>
    <row r="737" spans="1:14" x14ac:dyDescent="0.2">
      <c r="A737" s="93"/>
      <c r="B737" s="102"/>
      <c r="C737" s="305"/>
      <c r="D737" s="305"/>
      <c r="E737" s="93" t="s">
        <v>55</v>
      </c>
      <c r="F737" s="93">
        <v>54</v>
      </c>
      <c r="G737" s="93"/>
      <c r="H737" s="93"/>
      <c r="I737" s="110">
        <v>10.039999999999999</v>
      </c>
      <c r="J737" s="110">
        <v>6.48</v>
      </c>
      <c r="K737" s="110" t="s">
        <v>21</v>
      </c>
      <c r="L737" s="110">
        <v>88.29</v>
      </c>
      <c r="M737" s="73">
        <v>279.3</v>
      </c>
      <c r="N737" s="138">
        <f t="shared" si="51"/>
        <v>15.0822</v>
      </c>
    </row>
    <row r="738" spans="1:14" x14ac:dyDescent="0.2">
      <c r="A738" s="93"/>
      <c r="B738" s="102"/>
      <c r="C738" s="305"/>
      <c r="D738" s="305"/>
      <c r="E738" s="93" t="s">
        <v>22</v>
      </c>
      <c r="F738" s="93">
        <v>1</v>
      </c>
      <c r="G738" s="93">
        <v>40</v>
      </c>
      <c r="H738" s="93"/>
      <c r="I738" s="110" t="s">
        <v>21</v>
      </c>
      <c r="J738" s="110" t="s">
        <v>21</v>
      </c>
      <c r="K738" s="110" t="s">
        <v>21</v>
      </c>
      <c r="L738" s="110" t="s">
        <v>21</v>
      </c>
      <c r="M738" s="73">
        <v>8.9</v>
      </c>
      <c r="N738" s="138">
        <f t="shared" si="51"/>
        <v>8.8999999999999999E-3</v>
      </c>
    </row>
    <row r="739" spans="1:14" ht="22.5" x14ac:dyDescent="0.2">
      <c r="A739" s="93"/>
      <c r="B739" s="102"/>
      <c r="C739" s="305"/>
      <c r="D739" s="305"/>
      <c r="E739" s="93"/>
      <c r="F739" s="93"/>
      <c r="G739" s="93"/>
      <c r="H739" s="93" t="s">
        <v>57</v>
      </c>
      <c r="I739" s="124">
        <f>SUM(I731:I738)</f>
        <v>17.004999999999999</v>
      </c>
      <c r="J739" s="124">
        <f t="shared" ref="J739:L739" si="53">SUM(J731:J738)</f>
        <v>7.1790000000000003</v>
      </c>
      <c r="K739" s="124">
        <f t="shared" si="53"/>
        <v>25.22</v>
      </c>
      <c r="L739" s="124">
        <f t="shared" si="53"/>
        <v>247.04000000000002</v>
      </c>
      <c r="M739" s="124"/>
      <c r="N739" s="139">
        <f>SUM(N731:N738)</f>
        <v>20.805906</v>
      </c>
    </row>
    <row r="740" spans="1:14" ht="14.25" customHeight="1" x14ac:dyDescent="0.2">
      <c r="A740" s="93" t="s">
        <v>296</v>
      </c>
      <c r="B740" s="480" t="s">
        <v>59</v>
      </c>
      <c r="C740" s="315"/>
      <c r="D740" s="315"/>
      <c r="E740" s="93" t="s">
        <v>60</v>
      </c>
      <c r="F740" s="93">
        <v>110</v>
      </c>
      <c r="G740" s="93">
        <v>79</v>
      </c>
      <c r="H740" s="93"/>
      <c r="I740" s="93">
        <v>19.989999999999998</v>
      </c>
      <c r="J740" s="93">
        <v>12.8</v>
      </c>
      <c r="K740" s="93" t="s">
        <v>21</v>
      </c>
      <c r="L740" s="93">
        <v>174.9</v>
      </c>
      <c r="M740" s="73">
        <v>279.3</v>
      </c>
      <c r="N740" s="138">
        <f t="shared" si="51"/>
        <v>30.722999999999999</v>
      </c>
    </row>
    <row r="741" spans="1:14" ht="12.75" customHeight="1" x14ac:dyDescent="0.2">
      <c r="A741" s="93"/>
      <c r="B741" s="481"/>
      <c r="C741" s="316">
        <v>50</v>
      </c>
      <c r="D741" s="316">
        <v>50</v>
      </c>
      <c r="E741" s="93" t="s">
        <v>51</v>
      </c>
      <c r="F741" s="93">
        <v>5</v>
      </c>
      <c r="G741" s="93">
        <v>5</v>
      </c>
      <c r="H741" s="93"/>
      <c r="I741" s="93" t="s">
        <v>297</v>
      </c>
      <c r="J741" s="93">
        <v>4.99</v>
      </c>
      <c r="K741" s="93" t="s">
        <v>21</v>
      </c>
      <c r="L741" s="93">
        <v>44.95</v>
      </c>
      <c r="M741" s="73">
        <v>74.78</v>
      </c>
      <c r="N741" s="138">
        <f t="shared" si="51"/>
        <v>0.37389999999999995</v>
      </c>
    </row>
    <row r="742" spans="1:14" x14ac:dyDescent="0.2">
      <c r="A742" s="93"/>
      <c r="B742" s="102"/>
      <c r="C742" s="305"/>
      <c r="D742" s="305"/>
      <c r="E742" s="93" t="s">
        <v>61</v>
      </c>
      <c r="F742" s="93">
        <v>18</v>
      </c>
      <c r="G742" s="93">
        <v>15</v>
      </c>
      <c r="H742" s="93"/>
      <c r="I742" s="93">
        <v>0.21</v>
      </c>
      <c r="J742" s="93" t="s">
        <v>21</v>
      </c>
      <c r="K742" s="93">
        <v>1.36</v>
      </c>
      <c r="L742" s="93">
        <v>6.15</v>
      </c>
      <c r="M742" s="73">
        <v>23.6</v>
      </c>
      <c r="N742" s="138">
        <f t="shared" si="51"/>
        <v>0.42480000000000001</v>
      </c>
    </row>
    <row r="743" spans="1:14" ht="12" customHeight="1" x14ac:dyDescent="0.2">
      <c r="A743" s="93"/>
      <c r="B743" s="102"/>
      <c r="C743" s="305"/>
      <c r="D743" s="305"/>
      <c r="E743" s="93" t="s">
        <v>62</v>
      </c>
      <c r="F743" s="93">
        <v>12</v>
      </c>
      <c r="G743" s="93">
        <v>12</v>
      </c>
      <c r="H743" s="93"/>
      <c r="I743" s="93">
        <v>0.43</v>
      </c>
      <c r="J743" s="93" t="s">
        <v>21</v>
      </c>
      <c r="K743" s="93">
        <v>1.87</v>
      </c>
      <c r="L743" s="93">
        <v>9.16</v>
      </c>
      <c r="M743" s="73"/>
      <c r="N743" s="138">
        <f t="shared" si="51"/>
        <v>0</v>
      </c>
    </row>
    <row r="744" spans="1:14" x14ac:dyDescent="0.2">
      <c r="A744" s="93"/>
      <c r="B744" s="102"/>
      <c r="C744" s="305"/>
      <c r="D744" s="305"/>
      <c r="E744" s="93" t="s">
        <v>63</v>
      </c>
      <c r="F744" s="93">
        <v>4.8</v>
      </c>
      <c r="G744" s="93">
        <v>4.8</v>
      </c>
      <c r="H744" s="93"/>
      <c r="I744" s="93">
        <v>0.23</v>
      </c>
      <c r="J744" s="93" t="s">
        <v>21</v>
      </c>
      <c r="K744" s="93">
        <v>0.97</v>
      </c>
      <c r="L744" s="93">
        <v>2.16</v>
      </c>
      <c r="M744" s="73">
        <v>94.2</v>
      </c>
      <c r="N744" s="138">
        <f t="shared" si="51"/>
        <v>0.45216000000000001</v>
      </c>
    </row>
    <row r="745" spans="1:14" x14ac:dyDescent="0.2">
      <c r="A745" s="93"/>
      <c r="B745" s="102"/>
      <c r="C745" s="305"/>
      <c r="D745" s="305"/>
      <c r="E745" s="93" t="s">
        <v>64</v>
      </c>
      <c r="F745" s="93">
        <v>4</v>
      </c>
      <c r="G745" s="93">
        <v>4</v>
      </c>
      <c r="H745" s="93"/>
      <c r="I745" s="93">
        <v>0.43</v>
      </c>
      <c r="J745" s="93">
        <v>0.04</v>
      </c>
      <c r="K745" s="93">
        <v>2.72</v>
      </c>
      <c r="L745" s="93">
        <v>13.08</v>
      </c>
      <c r="M745" s="73">
        <v>22.3</v>
      </c>
      <c r="N745" s="138">
        <f t="shared" si="51"/>
        <v>8.9200000000000002E-2</v>
      </c>
    </row>
    <row r="746" spans="1:14" ht="22.5" x14ac:dyDescent="0.2">
      <c r="A746" s="93"/>
      <c r="B746" s="102"/>
      <c r="C746" s="305"/>
      <c r="D746" s="305"/>
      <c r="E746" s="93" t="s">
        <v>65</v>
      </c>
      <c r="F746" s="93"/>
      <c r="G746" s="93">
        <v>50</v>
      </c>
      <c r="H746" s="93"/>
      <c r="I746" s="93" t="s">
        <v>21</v>
      </c>
      <c r="J746" s="93" t="s">
        <v>21</v>
      </c>
      <c r="K746" s="93" t="s">
        <v>21</v>
      </c>
      <c r="L746" s="93" t="s">
        <v>21</v>
      </c>
      <c r="M746" s="73"/>
      <c r="N746" s="138">
        <f t="shared" si="51"/>
        <v>0</v>
      </c>
    </row>
    <row r="747" spans="1:14" x14ac:dyDescent="0.2">
      <c r="A747" s="93"/>
      <c r="B747" s="102"/>
      <c r="C747" s="305"/>
      <c r="D747" s="305"/>
      <c r="E747" s="93" t="s">
        <v>22</v>
      </c>
      <c r="F747" s="93">
        <v>1</v>
      </c>
      <c r="G747" s="93">
        <v>3</v>
      </c>
      <c r="H747" s="93"/>
      <c r="I747" s="93" t="s">
        <v>21</v>
      </c>
      <c r="J747" s="93" t="s">
        <v>21</v>
      </c>
      <c r="K747" s="93" t="s">
        <v>21</v>
      </c>
      <c r="L747" s="93" t="s">
        <v>21</v>
      </c>
      <c r="M747" s="73">
        <v>8.9</v>
      </c>
      <c r="N747" s="138">
        <f t="shared" si="51"/>
        <v>8.8999999999999999E-3</v>
      </c>
    </row>
    <row r="748" spans="1:14" x14ac:dyDescent="0.2">
      <c r="A748" s="93"/>
      <c r="B748" s="102"/>
      <c r="C748" s="305"/>
      <c r="D748" s="305"/>
      <c r="E748" s="93"/>
      <c r="F748" s="93"/>
      <c r="G748" s="93"/>
      <c r="H748" s="93"/>
      <c r="I748" s="120">
        <f>SUM(I740:I747)</f>
        <v>21.29</v>
      </c>
      <c r="J748" s="120">
        <f>SUM(J740:J747)</f>
        <v>17.829999999999998</v>
      </c>
      <c r="K748" s="120">
        <f>SUM(K740:K747)</f>
        <v>6.92</v>
      </c>
      <c r="L748" s="120">
        <f>SUM(L740:L747)</f>
        <v>250.40000000000003</v>
      </c>
      <c r="M748" s="120"/>
      <c r="N748" s="139">
        <f>SUM(N740:N747)</f>
        <v>32.071959999999997</v>
      </c>
    </row>
    <row r="749" spans="1:14" x14ac:dyDescent="0.2">
      <c r="A749" s="93" t="s">
        <v>264</v>
      </c>
      <c r="B749" s="480" t="s">
        <v>265</v>
      </c>
      <c r="C749" s="315"/>
      <c r="D749" s="315"/>
      <c r="E749" s="93" t="s">
        <v>185</v>
      </c>
      <c r="F749" s="93">
        <v>34</v>
      </c>
      <c r="G749" s="93">
        <v>34</v>
      </c>
      <c r="H749" s="93">
        <v>100</v>
      </c>
      <c r="I749" s="93">
        <v>3.5</v>
      </c>
      <c r="J749" s="93">
        <v>0.37</v>
      </c>
      <c r="K749" s="93">
        <v>23.6</v>
      </c>
      <c r="L749" s="93">
        <v>124.5</v>
      </c>
      <c r="M749" s="73">
        <v>30.8</v>
      </c>
      <c r="N749" s="138">
        <f t="shared" si="51"/>
        <v>1.0472000000000001</v>
      </c>
    </row>
    <row r="750" spans="1:14" x14ac:dyDescent="0.2">
      <c r="A750" s="93"/>
      <c r="B750" s="481"/>
      <c r="C750" s="316">
        <v>80</v>
      </c>
      <c r="D750" s="316">
        <v>120</v>
      </c>
      <c r="E750" s="93" t="s">
        <v>22</v>
      </c>
      <c r="F750" s="93">
        <v>2</v>
      </c>
      <c r="G750" s="93">
        <v>2</v>
      </c>
      <c r="H750" s="93"/>
      <c r="I750" s="93" t="s">
        <v>21</v>
      </c>
      <c r="J750" s="93" t="s">
        <v>21</v>
      </c>
      <c r="K750" s="93" t="s">
        <v>21</v>
      </c>
      <c r="L750" s="93" t="s">
        <v>21</v>
      </c>
      <c r="M750" s="73">
        <v>8.9</v>
      </c>
      <c r="N750" s="138">
        <f t="shared" si="51"/>
        <v>1.78E-2</v>
      </c>
    </row>
    <row r="751" spans="1:14" x14ac:dyDescent="0.2">
      <c r="A751" s="93"/>
      <c r="B751" s="102"/>
      <c r="C751" s="305"/>
      <c r="D751" s="305"/>
      <c r="E751" s="93" t="s">
        <v>23</v>
      </c>
      <c r="F751" s="93">
        <v>3.5</v>
      </c>
      <c r="G751" s="93">
        <v>3.5</v>
      </c>
      <c r="H751" s="93"/>
      <c r="I751" s="93">
        <v>0.02</v>
      </c>
      <c r="J751" s="93">
        <v>2.5</v>
      </c>
      <c r="K751" s="93">
        <v>0.04</v>
      </c>
      <c r="L751" s="93">
        <v>23.1</v>
      </c>
      <c r="M751" s="73">
        <v>420.4</v>
      </c>
      <c r="N751" s="138">
        <f t="shared" si="51"/>
        <v>1.4713999999999998</v>
      </c>
    </row>
    <row r="752" spans="1:14" x14ac:dyDescent="0.2">
      <c r="A752" s="93"/>
      <c r="B752" s="102"/>
      <c r="C752" s="305"/>
      <c r="D752" s="305"/>
      <c r="E752" s="93"/>
      <c r="F752" s="93"/>
      <c r="G752" s="93"/>
      <c r="H752" s="93"/>
      <c r="I752" s="94">
        <f>SUM(I749:I751)</f>
        <v>3.52</v>
      </c>
      <c r="J752" s="94">
        <f t="shared" ref="J752:L752" si="54">SUM(J749:J751)</f>
        <v>2.87</v>
      </c>
      <c r="K752" s="94">
        <f t="shared" si="54"/>
        <v>23.64</v>
      </c>
      <c r="L752" s="94">
        <f t="shared" si="54"/>
        <v>147.6</v>
      </c>
      <c r="M752" s="94"/>
      <c r="N752" s="139">
        <f>SUM(N749:N751)</f>
        <v>2.5364</v>
      </c>
    </row>
    <row r="753" spans="1:14" ht="11.25" customHeight="1" x14ac:dyDescent="0.2">
      <c r="A753" s="93" t="s">
        <v>160</v>
      </c>
      <c r="B753" s="480" t="s">
        <v>161</v>
      </c>
      <c r="C753" s="315"/>
      <c r="D753" s="315"/>
      <c r="E753" s="93" t="s">
        <v>360</v>
      </c>
      <c r="F753" s="93">
        <v>24</v>
      </c>
      <c r="G753" s="93"/>
      <c r="H753" s="93">
        <v>200</v>
      </c>
      <c r="I753" s="93">
        <v>2.6</v>
      </c>
      <c r="J753" s="93"/>
      <c r="K753" s="93">
        <v>9.1999999999999993</v>
      </c>
      <c r="L753" s="93">
        <v>48.6</v>
      </c>
      <c r="M753" s="73">
        <v>105.9</v>
      </c>
      <c r="N753" s="138">
        <f t="shared" si="51"/>
        <v>2.5416000000000003</v>
      </c>
    </row>
    <row r="754" spans="1:14" x14ac:dyDescent="0.2">
      <c r="A754" s="93"/>
      <c r="B754" s="481"/>
      <c r="C754" s="316">
        <v>200</v>
      </c>
      <c r="D754" s="316">
        <v>200</v>
      </c>
      <c r="E754" s="93" t="s">
        <v>20</v>
      </c>
      <c r="F754" s="93">
        <v>20</v>
      </c>
      <c r="G754" s="93"/>
      <c r="H754" s="93"/>
      <c r="I754" s="93"/>
      <c r="J754" s="93"/>
      <c r="K754" s="93">
        <v>19.86</v>
      </c>
      <c r="L754" s="93">
        <v>75.73</v>
      </c>
      <c r="M754" s="73">
        <v>34.799999999999997</v>
      </c>
      <c r="N754" s="138">
        <f t="shared" si="51"/>
        <v>0.69599999999999995</v>
      </c>
    </row>
    <row r="755" spans="1:14" x14ac:dyDescent="0.2">
      <c r="A755" s="93"/>
      <c r="B755" s="102"/>
      <c r="C755" s="305"/>
      <c r="D755" s="305"/>
      <c r="E755" s="93"/>
      <c r="F755" s="93"/>
      <c r="G755" s="93"/>
      <c r="H755" s="93"/>
      <c r="I755" s="94">
        <f>SUM(I753:I754)</f>
        <v>2.6</v>
      </c>
      <c r="J755" s="94">
        <f t="shared" ref="J755:L755" si="55">SUM(J753:J754)</f>
        <v>0</v>
      </c>
      <c r="K755" s="94">
        <f t="shared" si="55"/>
        <v>29.06</v>
      </c>
      <c r="L755" s="94">
        <f t="shared" si="55"/>
        <v>124.33000000000001</v>
      </c>
      <c r="M755" s="94"/>
      <c r="N755" s="139">
        <f>SUM(N753:N754)</f>
        <v>3.2376000000000005</v>
      </c>
    </row>
    <row r="756" spans="1:14" x14ac:dyDescent="0.2">
      <c r="A756" s="93"/>
      <c r="B756" s="72" t="s">
        <v>71</v>
      </c>
      <c r="C756" s="428" t="s">
        <v>405</v>
      </c>
      <c r="D756" s="428" t="s">
        <v>406</v>
      </c>
      <c r="E756" s="84" t="s">
        <v>72</v>
      </c>
      <c r="F756" s="84">
        <v>40</v>
      </c>
      <c r="G756" s="84">
        <v>40</v>
      </c>
      <c r="H756" s="85">
        <v>40</v>
      </c>
      <c r="I756" s="76">
        <v>3.48</v>
      </c>
      <c r="J756" s="76">
        <v>0.6</v>
      </c>
      <c r="K756" s="76">
        <v>16</v>
      </c>
      <c r="L756" s="76">
        <v>83.6</v>
      </c>
      <c r="M756" s="73">
        <v>54.2</v>
      </c>
      <c r="N756" s="138">
        <f t="shared" si="51"/>
        <v>2.1680000000000001</v>
      </c>
    </row>
    <row r="757" spans="1:14" x14ac:dyDescent="0.2">
      <c r="A757" s="93"/>
      <c r="B757" s="72"/>
      <c r="C757" s="324"/>
      <c r="D757" s="324"/>
      <c r="E757" s="76" t="s">
        <v>73</v>
      </c>
      <c r="F757" s="76">
        <v>80</v>
      </c>
      <c r="G757" s="76">
        <v>80</v>
      </c>
      <c r="H757" s="74">
        <v>80</v>
      </c>
      <c r="I757" s="76">
        <v>5.28</v>
      </c>
      <c r="J757" s="76">
        <v>0.96</v>
      </c>
      <c r="K757" s="76">
        <v>28.24</v>
      </c>
      <c r="L757" s="76">
        <v>144.80000000000001</v>
      </c>
      <c r="M757" s="73">
        <v>53.4</v>
      </c>
      <c r="N757" s="138">
        <f t="shared" si="51"/>
        <v>4.2720000000000002</v>
      </c>
    </row>
    <row r="758" spans="1:14" x14ac:dyDescent="0.2">
      <c r="A758" s="117"/>
      <c r="B758" s="72"/>
      <c r="C758" s="324"/>
      <c r="D758" s="324"/>
      <c r="E758" s="76"/>
      <c r="F758" s="76"/>
      <c r="G758" s="76"/>
      <c r="H758" s="74"/>
      <c r="I758" s="78">
        <f>SUM(I756:I757)</f>
        <v>8.76</v>
      </c>
      <c r="J758" s="78">
        <f t="shared" ref="J758:L758" si="56">SUM(J756:J757)</f>
        <v>1.56</v>
      </c>
      <c r="K758" s="78">
        <f t="shared" si="56"/>
        <v>44.239999999999995</v>
      </c>
      <c r="L758" s="78">
        <f t="shared" si="56"/>
        <v>228.4</v>
      </c>
      <c r="M758" s="78"/>
      <c r="N758" s="139">
        <f>SUM(N756:N757)</f>
        <v>6.44</v>
      </c>
    </row>
    <row r="759" spans="1:14" x14ac:dyDescent="0.2">
      <c r="A759" s="117"/>
      <c r="B759" s="130"/>
      <c r="C759" s="304"/>
      <c r="D759" s="304"/>
      <c r="E759" s="76"/>
      <c r="F759" s="76"/>
      <c r="G759" s="76"/>
      <c r="H759" s="74"/>
      <c r="I759" s="78"/>
      <c r="J759" s="78"/>
      <c r="K759" s="78"/>
      <c r="L759" s="78"/>
      <c r="M759" s="73"/>
      <c r="N759" s="138"/>
    </row>
    <row r="760" spans="1:14" x14ac:dyDescent="0.2">
      <c r="A760" s="93" t="s">
        <v>238</v>
      </c>
      <c r="B760" s="480" t="s">
        <v>299</v>
      </c>
      <c r="C760" s="315"/>
      <c r="D760" s="315"/>
      <c r="E760" s="93" t="s">
        <v>128</v>
      </c>
      <c r="F760" s="93">
        <v>1.74</v>
      </c>
      <c r="G760" s="93"/>
      <c r="H760" s="93"/>
      <c r="I760" s="93">
        <v>0.17</v>
      </c>
      <c r="J760" s="93">
        <v>0.02</v>
      </c>
      <c r="K760" s="93">
        <v>1.19</v>
      </c>
      <c r="L760" s="93">
        <v>6.81</v>
      </c>
      <c r="M760" s="73">
        <v>22.3</v>
      </c>
      <c r="N760" s="138">
        <f t="shared" si="51"/>
        <v>3.8801999999999996E-2</v>
      </c>
    </row>
    <row r="761" spans="1:14" x14ac:dyDescent="0.2">
      <c r="A761" s="93"/>
      <c r="B761" s="481"/>
      <c r="C761" s="316">
        <v>75</v>
      </c>
      <c r="D761" s="316">
        <v>75</v>
      </c>
      <c r="E761" s="93" t="s">
        <v>64</v>
      </c>
      <c r="F761" s="93">
        <v>37</v>
      </c>
      <c r="G761" s="93"/>
      <c r="H761" s="93"/>
      <c r="I761" s="93">
        <v>3.81</v>
      </c>
      <c r="J761" s="93">
        <v>0.4</v>
      </c>
      <c r="K761" s="93">
        <v>25.48</v>
      </c>
      <c r="L761" s="93">
        <v>123.6</v>
      </c>
      <c r="M761" s="73">
        <v>22.3</v>
      </c>
      <c r="N761" s="138">
        <f t="shared" si="51"/>
        <v>0.82510000000000006</v>
      </c>
    </row>
    <row r="762" spans="1:14" x14ac:dyDescent="0.2">
      <c r="A762" s="93"/>
      <c r="B762" s="102"/>
      <c r="C762" s="305"/>
      <c r="D762" s="305"/>
      <c r="E762" s="93" t="s">
        <v>20</v>
      </c>
      <c r="F762" s="93">
        <v>20</v>
      </c>
      <c r="G762" s="93"/>
      <c r="H762" s="93"/>
      <c r="I762" s="93" t="s">
        <v>21</v>
      </c>
      <c r="J762" s="93" t="s">
        <v>21</v>
      </c>
      <c r="K762" s="93">
        <v>19.96</v>
      </c>
      <c r="L762" s="93">
        <v>75.8</v>
      </c>
      <c r="M762" s="73">
        <v>34.799999999999997</v>
      </c>
      <c r="N762" s="138">
        <f t="shared" si="51"/>
        <v>0.69599999999999995</v>
      </c>
    </row>
    <row r="763" spans="1:14" x14ac:dyDescent="0.2">
      <c r="A763" s="93"/>
      <c r="B763" s="102"/>
      <c r="C763" s="305"/>
      <c r="D763" s="305"/>
      <c r="E763" s="93" t="s">
        <v>23</v>
      </c>
      <c r="F763" s="93">
        <v>1.68</v>
      </c>
      <c r="G763" s="93"/>
      <c r="H763" s="93"/>
      <c r="I763" s="93">
        <v>0.01</v>
      </c>
      <c r="J763" s="93">
        <v>1.22</v>
      </c>
      <c r="K763" s="93">
        <v>0.04</v>
      </c>
      <c r="L763" s="93">
        <v>11.1</v>
      </c>
      <c r="M763" s="73">
        <v>420.4</v>
      </c>
      <c r="N763" s="138">
        <f t="shared" si="51"/>
        <v>0.7062719999999999</v>
      </c>
    </row>
    <row r="764" spans="1:14" x14ac:dyDescent="0.2">
      <c r="A764" s="93"/>
      <c r="B764" s="102"/>
      <c r="C764" s="305"/>
      <c r="D764" s="305"/>
      <c r="E764" s="93" t="s">
        <v>91</v>
      </c>
      <c r="F764" s="93">
        <v>20</v>
      </c>
      <c r="G764" s="93"/>
      <c r="H764" s="93"/>
      <c r="I764" s="93">
        <v>2.54</v>
      </c>
      <c r="J764" s="93">
        <v>2.2999999999999998</v>
      </c>
      <c r="K764" s="93">
        <v>0.14000000000000001</v>
      </c>
      <c r="L764" s="93">
        <v>31.4</v>
      </c>
      <c r="M764" s="73">
        <v>130</v>
      </c>
      <c r="N764" s="138">
        <f t="shared" si="51"/>
        <v>2.6</v>
      </c>
    </row>
    <row r="765" spans="1:14" x14ac:dyDescent="0.2">
      <c r="A765" s="93"/>
      <c r="B765" s="102"/>
      <c r="C765" s="305"/>
      <c r="D765" s="305"/>
      <c r="E765" s="93" t="s">
        <v>22</v>
      </c>
      <c r="F765" s="93">
        <v>0.05</v>
      </c>
      <c r="G765" s="93"/>
      <c r="H765" s="93"/>
      <c r="I765" s="93" t="s">
        <v>21</v>
      </c>
      <c r="J765" s="93" t="s">
        <v>21</v>
      </c>
      <c r="K765" s="93" t="s">
        <v>21</v>
      </c>
      <c r="L765" s="93" t="s">
        <v>21</v>
      </c>
      <c r="M765" s="73">
        <v>8.9</v>
      </c>
      <c r="N765" s="138">
        <f t="shared" si="51"/>
        <v>4.4500000000000008E-4</v>
      </c>
    </row>
    <row r="766" spans="1:14" x14ac:dyDescent="0.2">
      <c r="A766" s="93"/>
      <c r="B766" s="102"/>
      <c r="C766" s="305"/>
      <c r="D766" s="305"/>
      <c r="E766" s="93" t="s">
        <v>127</v>
      </c>
      <c r="F766" s="93">
        <v>1.1000000000000001</v>
      </c>
      <c r="G766" s="93"/>
      <c r="H766" s="93"/>
      <c r="I766" s="93" t="s">
        <v>21</v>
      </c>
      <c r="J766" s="93" t="s">
        <v>21</v>
      </c>
      <c r="K766" s="93" t="s">
        <v>21</v>
      </c>
      <c r="L766" s="93" t="s">
        <v>21</v>
      </c>
      <c r="M766" s="73">
        <v>256</v>
      </c>
      <c r="N766" s="138">
        <f t="shared" si="51"/>
        <v>0.28160000000000002</v>
      </c>
    </row>
    <row r="767" spans="1:14" x14ac:dyDescent="0.2">
      <c r="A767" s="93"/>
      <c r="B767" s="102"/>
      <c r="C767" s="305"/>
      <c r="D767" s="305"/>
      <c r="E767" s="93" t="s">
        <v>300</v>
      </c>
      <c r="F767" s="93">
        <v>30</v>
      </c>
      <c r="G767" s="93"/>
      <c r="H767" s="93"/>
      <c r="I767" s="93">
        <v>2.08</v>
      </c>
      <c r="J767" s="93" t="s">
        <v>21</v>
      </c>
      <c r="K767" s="93">
        <v>19.59</v>
      </c>
      <c r="L767" s="93">
        <v>84.1</v>
      </c>
      <c r="M767" s="73">
        <v>80</v>
      </c>
      <c r="N767" s="138">
        <f t="shared" si="51"/>
        <v>2.4</v>
      </c>
    </row>
    <row r="768" spans="1:14" ht="22.5" x14ac:dyDescent="0.2">
      <c r="A768" s="93"/>
      <c r="B768" s="102"/>
      <c r="C768" s="305"/>
      <c r="D768" s="305"/>
      <c r="E768" s="93" t="s">
        <v>81</v>
      </c>
      <c r="F768" s="93">
        <v>0.25</v>
      </c>
      <c r="G768" s="93"/>
      <c r="H768" s="93"/>
      <c r="I768" s="93" t="s">
        <v>21</v>
      </c>
      <c r="J768" s="93">
        <v>0.24</v>
      </c>
      <c r="K768" s="93" t="s">
        <v>21</v>
      </c>
      <c r="L768" s="93">
        <v>2.25</v>
      </c>
      <c r="M768" s="73">
        <v>74.78</v>
      </c>
      <c r="N768" s="138">
        <f t="shared" si="51"/>
        <v>1.8695E-2</v>
      </c>
    </row>
    <row r="769" spans="1:14" x14ac:dyDescent="0.2">
      <c r="A769" s="93"/>
      <c r="B769" s="102"/>
      <c r="C769" s="305"/>
      <c r="D769" s="305"/>
      <c r="E769" s="93" t="s">
        <v>211</v>
      </c>
      <c r="F769" s="93">
        <v>46.4</v>
      </c>
      <c r="G769" s="93"/>
      <c r="H769" s="93"/>
      <c r="I769" s="93">
        <v>5.2</v>
      </c>
      <c r="J769" s="93"/>
      <c r="K769" s="93"/>
      <c r="L769" s="93"/>
      <c r="M769" s="73"/>
      <c r="N769" s="138">
        <f t="shared" si="51"/>
        <v>0</v>
      </c>
    </row>
    <row r="770" spans="1:14" x14ac:dyDescent="0.2">
      <c r="A770" s="93"/>
      <c r="B770" s="102"/>
      <c r="C770" s="305"/>
      <c r="D770" s="305"/>
      <c r="E770" s="93"/>
      <c r="F770" s="93"/>
      <c r="G770" s="93"/>
      <c r="H770" s="93">
        <v>75</v>
      </c>
      <c r="I770" s="94">
        <f>SUM(I760:I769)</f>
        <v>13.809999999999999</v>
      </c>
      <c r="J770" s="94">
        <f t="shared" ref="J770:L770" si="57">SUM(J760:J769)</f>
        <v>4.18</v>
      </c>
      <c r="K770" s="94">
        <f t="shared" si="57"/>
        <v>66.400000000000006</v>
      </c>
      <c r="L770" s="94">
        <f t="shared" si="57"/>
        <v>335.05999999999995</v>
      </c>
      <c r="M770" s="94"/>
      <c r="N770" s="139">
        <f>SUM(N760:N769)</f>
        <v>7.5669139999999997</v>
      </c>
    </row>
    <row r="771" spans="1:14" s="241" customFormat="1" x14ac:dyDescent="0.2">
      <c r="A771" s="173"/>
      <c r="B771" s="167" t="s">
        <v>83</v>
      </c>
      <c r="C771" s="301"/>
      <c r="D771" s="301"/>
      <c r="E771" s="173"/>
      <c r="F771" s="173"/>
      <c r="G771" s="173"/>
      <c r="H771" s="173"/>
      <c r="I771" s="124">
        <v>65.764999999999986</v>
      </c>
      <c r="J771" s="124">
        <v>43.694000000000003</v>
      </c>
      <c r="K771" s="124">
        <v>173.64</v>
      </c>
      <c r="L771" s="124">
        <v>1317.91</v>
      </c>
      <c r="M771" s="124"/>
      <c r="N771" s="139">
        <f>N770+N758+N755+N752+N748+N739+N730</f>
        <v>73.979650000000007</v>
      </c>
    </row>
    <row r="772" spans="1:14" s="241" customFormat="1" x14ac:dyDescent="0.2">
      <c r="A772" s="125"/>
      <c r="B772" s="168" t="s">
        <v>243</v>
      </c>
      <c r="C772" s="341"/>
      <c r="D772" s="341"/>
      <c r="E772" s="125"/>
      <c r="F772" s="125"/>
      <c r="G772" s="125"/>
      <c r="H772" s="173"/>
      <c r="I772" s="124">
        <f>I771+I723</f>
        <v>81.314999999999984</v>
      </c>
      <c r="J772" s="124">
        <f>J771+J723</f>
        <v>75.106999999999999</v>
      </c>
      <c r="K772" s="124">
        <f>K771+K723</f>
        <v>291.60000000000002</v>
      </c>
      <c r="L772" s="124">
        <f>L771+L723</f>
        <v>2143.44</v>
      </c>
      <c r="M772" s="124"/>
      <c r="N772" s="139" t="e">
        <f>N771+N723</f>
        <v>#VALUE!</v>
      </c>
    </row>
    <row r="773" spans="1:14" ht="21" x14ac:dyDescent="0.2">
      <c r="A773" s="71" t="s">
        <v>1</v>
      </c>
      <c r="B773" s="91" t="s">
        <v>2</v>
      </c>
      <c r="C773" s="306"/>
      <c r="D773" s="306"/>
      <c r="E773" s="71" t="s">
        <v>3</v>
      </c>
      <c r="F773" s="71" t="s">
        <v>4</v>
      </c>
      <c r="G773" s="71" t="s">
        <v>5</v>
      </c>
      <c r="H773" s="71" t="s">
        <v>6</v>
      </c>
      <c r="I773" s="71" t="s">
        <v>7</v>
      </c>
      <c r="J773" s="71" t="s">
        <v>8</v>
      </c>
      <c r="K773" s="71" t="s">
        <v>9</v>
      </c>
      <c r="L773" s="71" t="s">
        <v>10</v>
      </c>
      <c r="M773" s="73" t="s">
        <v>11</v>
      </c>
      <c r="N773" s="138"/>
    </row>
    <row r="774" spans="1:14" x14ac:dyDescent="0.2">
      <c r="A774" s="495" t="s">
        <v>350</v>
      </c>
      <c r="B774" s="497"/>
      <c r="C774" s="302"/>
      <c r="D774" s="302"/>
      <c r="E774" s="94"/>
      <c r="F774" s="94"/>
      <c r="G774" s="94"/>
      <c r="H774" s="94"/>
      <c r="I774" s="94"/>
      <c r="J774" s="94"/>
      <c r="K774" s="94"/>
      <c r="L774" s="94"/>
      <c r="M774" s="73"/>
      <c r="N774" s="138"/>
    </row>
    <row r="775" spans="1:14" x14ac:dyDescent="0.2">
      <c r="A775" s="494" t="s">
        <v>14</v>
      </c>
      <c r="B775" s="495"/>
      <c r="C775" s="301"/>
      <c r="D775" s="301"/>
      <c r="E775" s="93"/>
      <c r="F775" s="93"/>
      <c r="G775" s="93"/>
      <c r="H775" s="93"/>
      <c r="I775" s="93"/>
      <c r="J775" s="93"/>
      <c r="K775" s="93"/>
      <c r="L775" s="93"/>
      <c r="M775" s="73"/>
      <c r="N775" s="138"/>
    </row>
    <row r="776" spans="1:14" ht="14.25" customHeight="1" x14ac:dyDescent="0.2">
      <c r="A776" s="93"/>
      <c r="B776" s="453" t="s">
        <v>438</v>
      </c>
      <c r="C776" s="305">
        <v>80</v>
      </c>
      <c r="D776" s="305">
        <v>120</v>
      </c>
      <c r="E776" s="93" t="s">
        <v>437</v>
      </c>
      <c r="F776" s="93">
        <v>160</v>
      </c>
      <c r="G776" s="93">
        <v>112</v>
      </c>
      <c r="H776" s="93"/>
      <c r="I776" s="94">
        <v>12.8</v>
      </c>
      <c r="J776" s="94">
        <v>20.100000000000001</v>
      </c>
      <c r="K776" s="94">
        <v>0.5</v>
      </c>
      <c r="L776" s="94">
        <v>225</v>
      </c>
      <c r="M776" s="73">
        <v>215.2</v>
      </c>
      <c r="N776" s="138">
        <f t="shared" si="51"/>
        <v>34.432000000000002</v>
      </c>
    </row>
    <row r="777" spans="1:14" x14ac:dyDescent="0.2">
      <c r="A777" s="93" t="s">
        <v>264</v>
      </c>
      <c r="B777" s="479" t="s">
        <v>265</v>
      </c>
      <c r="C777" s="305"/>
      <c r="D777" s="305"/>
      <c r="E777" s="93" t="s">
        <v>266</v>
      </c>
      <c r="F777" s="93">
        <v>34</v>
      </c>
      <c r="G777" s="93">
        <v>34</v>
      </c>
      <c r="H777" s="93"/>
      <c r="I777" s="93">
        <v>3.53</v>
      </c>
      <c r="J777" s="93">
        <v>0.37</v>
      </c>
      <c r="K777" s="93">
        <v>23.81</v>
      </c>
      <c r="L777" s="93">
        <v>114.6</v>
      </c>
      <c r="M777" s="73">
        <v>30.8</v>
      </c>
      <c r="N777" s="138">
        <f t="shared" si="51"/>
        <v>1.0472000000000001</v>
      </c>
    </row>
    <row r="778" spans="1:14" x14ac:dyDescent="0.2">
      <c r="A778" s="93"/>
      <c r="B778" s="479"/>
      <c r="C778" s="305">
        <v>80</v>
      </c>
      <c r="D778" s="305">
        <v>100</v>
      </c>
      <c r="E778" s="93" t="s">
        <v>23</v>
      </c>
      <c r="F778" s="93">
        <v>3.5</v>
      </c>
      <c r="G778" s="93">
        <v>3.5</v>
      </c>
      <c r="H778" s="93"/>
      <c r="I778" s="93">
        <v>2.8000000000000001E-2</v>
      </c>
      <c r="J778" s="93">
        <v>2.54</v>
      </c>
      <c r="K778" s="93">
        <v>9.0999999999999998E-2</v>
      </c>
      <c r="L778" s="93">
        <v>23.14</v>
      </c>
      <c r="M778" s="73">
        <v>420.4</v>
      </c>
      <c r="N778" s="138">
        <f t="shared" si="51"/>
        <v>1.4713999999999998</v>
      </c>
    </row>
    <row r="779" spans="1:14" x14ac:dyDescent="0.2">
      <c r="A779" s="93"/>
      <c r="B779" s="102"/>
      <c r="C779" s="305"/>
      <c r="D779" s="305"/>
      <c r="E779" s="93" t="s">
        <v>22</v>
      </c>
      <c r="F779" s="93">
        <v>2</v>
      </c>
      <c r="G779" s="93">
        <v>2</v>
      </c>
      <c r="H779" s="93"/>
      <c r="I779" s="93"/>
      <c r="J779" s="93" t="s">
        <v>267</v>
      </c>
      <c r="K779" s="93"/>
      <c r="L779" s="93"/>
      <c r="M779" s="73">
        <v>8.9</v>
      </c>
      <c r="N779" s="138">
        <f t="shared" si="51"/>
        <v>1.78E-2</v>
      </c>
    </row>
    <row r="780" spans="1:14" x14ac:dyDescent="0.2">
      <c r="A780" s="93"/>
      <c r="B780" s="102"/>
      <c r="C780" s="305"/>
      <c r="D780" s="305"/>
      <c r="E780" s="93"/>
      <c r="F780" s="93"/>
      <c r="G780" s="93"/>
      <c r="H780" s="93"/>
      <c r="I780" s="94">
        <v>3.5579999999999998</v>
      </c>
      <c r="J780" s="94">
        <v>2.91</v>
      </c>
      <c r="K780" s="94">
        <v>23.901</v>
      </c>
      <c r="L780" s="94">
        <v>137.74</v>
      </c>
      <c r="M780" s="95"/>
      <c r="N780" s="139">
        <f>SUM(N776:N779)</f>
        <v>36.96840000000001</v>
      </c>
    </row>
    <row r="781" spans="1:14" ht="12.75" customHeight="1" x14ac:dyDescent="0.2">
      <c r="A781" s="93" t="s">
        <v>268</v>
      </c>
      <c r="B781" s="479" t="s">
        <v>100</v>
      </c>
      <c r="C781" s="305"/>
      <c r="D781" s="305"/>
      <c r="E781" s="93" t="s">
        <v>100</v>
      </c>
      <c r="F781" s="93">
        <v>6</v>
      </c>
      <c r="G781" s="93"/>
      <c r="H781" s="93"/>
      <c r="I781" s="93">
        <v>0.9</v>
      </c>
      <c r="J781" s="93">
        <v>0.21</v>
      </c>
      <c r="K781" s="93"/>
      <c r="L781" s="93"/>
      <c r="M781" s="73">
        <v>221.96</v>
      </c>
      <c r="N781" s="138">
        <f t="shared" si="51"/>
        <v>1.3317600000000001</v>
      </c>
    </row>
    <row r="782" spans="1:14" x14ac:dyDescent="0.2">
      <c r="A782" s="93"/>
      <c r="B782" s="479"/>
      <c r="C782" s="305"/>
      <c r="D782" s="305"/>
      <c r="E782" s="93" t="s">
        <v>20</v>
      </c>
      <c r="F782" s="93">
        <v>18</v>
      </c>
      <c r="G782" s="93"/>
      <c r="H782" s="93"/>
      <c r="I782" s="93"/>
      <c r="J782" s="93" t="s">
        <v>21</v>
      </c>
      <c r="K782" s="93">
        <v>17.96</v>
      </c>
      <c r="L782" s="93">
        <v>68.22</v>
      </c>
      <c r="M782" s="73">
        <v>34.799999999999997</v>
      </c>
      <c r="N782" s="138">
        <f t="shared" ref="N782:N843" si="58">F782*M782/1000</f>
        <v>0.62639999999999996</v>
      </c>
    </row>
    <row r="783" spans="1:14" x14ac:dyDescent="0.2">
      <c r="A783" s="93"/>
      <c r="B783" s="102"/>
      <c r="C783" s="305">
        <v>200</v>
      </c>
      <c r="D783" s="305">
        <v>200</v>
      </c>
      <c r="E783" s="93" t="s">
        <v>143</v>
      </c>
      <c r="F783" s="93">
        <v>110</v>
      </c>
      <c r="G783" s="93"/>
      <c r="H783" s="93"/>
      <c r="I783" s="93">
        <v>3.08</v>
      </c>
      <c r="J783" s="93">
        <v>3.52</v>
      </c>
      <c r="K783" s="93">
        <v>2.35</v>
      </c>
      <c r="L783" s="93">
        <v>63.8</v>
      </c>
      <c r="M783" s="73">
        <v>49.11</v>
      </c>
      <c r="N783" s="138">
        <f t="shared" si="58"/>
        <v>5.4021000000000008</v>
      </c>
    </row>
    <row r="784" spans="1:14" x14ac:dyDescent="0.2">
      <c r="A784" s="93"/>
      <c r="B784" s="102"/>
      <c r="C784" s="305"/>
      <c r="D784" s="305"/>
      <c r="E784" s="93"/>
      <c r="F784" s="93"/>
      <c r="G784" s="93"/>
      <c r="H784" s="93">
        <v>200</v>
      </c>
      <c r="I784" s="94">
        <v>3.98</v>
      </c>
      <c r="J784" s="94">
        <v>3.73</v>
      </c>
      <c r="K784" s="94">
        <v>20.310000000000002</v>
      </c>
      <c r="L784" s="94">
        <v>132.01999999999998</v>
      </c>
      <c r="M784" s="95"/>
      <c r="N784" s="139">
        <f>SUM(N782:N783)</f>
        <v>6.0285000000000011</v>
      </c>
    </row>
    <row r="785" spans="1:14" x14ac:dyDescent="0.2">
      <c r="A785" s="93" t="s">
        <v>29</v>
      </c>
      <c r="B785" s="474" t="s">
        <v>30</v>
      </c>
      <c r="C785" s="324">
        <v>70</v>
      </c>
      <c r="D785" s="324">
        <v>90</v>
      </c>
      <c r="E785" s="76" t="s">
        <v>31</v>
      </c>
      <c r="F785" s="76">
        <v>80</v>
      </c>
      <c r="G785" s="76">
        <v>80</v>
      </c>
      <c r="H785" s="74"/>
      <c r="I785" s="76">
        <v>6.96</v>
      </c>
      <c r="J785" s="76">
        <v>1.2</v>
      </c>
      <c r="K785" s="76">
        <v>32.96</v>
      </c>
      <c r="L785" s="76">
        <v>181</v>
      </c>
      <c r="M785" s="73">
        <v>54.2</v>
      </c>
      <c r="N785" s="138">
        <f t="shared" si="58"/>
        <v>4.3360000000000003</v>
      </c>
    </row>
    <row r="786" spans="1:14" x14ac:dyDescent="0.2">
      <c r="A786" s="93"/>
      <c r="B786" s="474"/>
      <c r="C786" s="324">
        <v>10</v>
      </c>
      <c r="D786" s="324">
        <v>10</v>
      </c>
      <c r="E786" s="76" t="s">
        <v>32</v>
      </c>
      <c r="F786" s="76">
        <v>10</v>
      </c>
      <c r="G786" s="76"/>
      <c r="H786" s="74"/>
      <c r="I786" s="76">
        <v>2.68</v>
      </c>
      <c r="J786" s="76">
        <v>2.57</v>
      </c>
      <c r="K786" s="76" t="s">
        <v>21</v>
      </c>
      <c r="L786" s="76">
        <v>33.79</v>
      </c>
      <c r="M786" s="73">
        <v>429.3</v>
      </c>
      <c r="N786" s="138">
        <f t="shared" si="58"/>
        <v>4.2930000000000001</v>
      </c>
    </row>
    <row r="787" spans="1:14" x14ac:dyDescent="0.2">
      <c r="A787" s="93"/>
      <c r="B787" s="72"/>
      <c r="C787" s="324">
        <v>10</v>
      </c>
      <c r="D787" s="324">
        <v>10</v>
      </c>
      <c r="E787" s="76" t="s">
        <v>33</v>
      </c>
      <c r="F787" s="76">
        <v>10</v>
      </c>
      <c r="G787" s="76"/>
      <c r="H787" s="74"/>
      <c r="I787" s="76">
        <v>0.08</v>
      </c>
      <c r="J787" s="76">
        <v>7.25</v>
      </c>
      <c r="K787" s="76">
        <v>0.26</v>
      </c>
      <c r="L787" s="76">
        <v>66.099999999999994</v>
      </c>
      <c r="M787" s="73">
        <v>420.4</v>
      </c>
      <c r="N787" s="138">
        <f t="shared" si="58"/>
        <v>4.2039999999999997</v>
      </c>
    </row>
    <row r="788" spans="1:14" ht="33.75" x14ac:dyDescent="0.2">
      <c r="A788" s="93"/>
      <c r="B788" s="72"/>
      <c r="C788" s="324"/>
      <c r="D788" s="324"/>
      <c r="E788" s="76"/>
      <c r="F788" s="76"/>
      <c r="G788" s="76"/>
      <c r="H788" s="74" t="s">
        <v>35</v>
      </c>
      <c r="I788" s="78">
        <v>9.7200000000000006</v>
      </c>
      <c r="J788" s="78">
        <v>11.02</v>
      </c>
      <c r="K788" s="78">
        <v>33.22</v>
      </c>
      <c r="L788" s="78">
        <v>280.89</v>
      </c>
      <c r="M788" s="73"/>
      <c r="N788" s="139">
        <f>SUM(N785:N787)</f>
        <v>12.833000000000002</v>
      </c>
    </row>
    <row r="789" spans="1:14" x14ac:dyDescent="0.2">
      <c r="A789" s="93"/>
      <c r="B789" s="102" t="s">
        <v>144</v>
      </c>
      <c r="C789" s="305">
        <v>120</v>
      </c>
      <c r="D789" s="305">
        <v>120</v>
      </c>
      <c r="E789" s="93" t="s">
        <v>145</v>
      </c>
      <c r="F789" s="93">
        <v>120</v>
      </c>
      <c r="G789" s="93">
        <v>120</v>
      </c>
      <c r="H789" s="93">
        <v>120</v>
      </c>
      <c r="I789" s="94">
        <v>1.8</v>
      </c>
      <c r="J789" s="94">
        <v>8.4000000000000005E-2</v>
      </c>
      <c r="K789" s="94">
        <v>18.649999999999999</v>
      </c>
      <c r="L789" s="124">
        <v>74.760000000000005</v>
      </c>
      <c r="M789" s="73">
        <v>73.58</v>
      </c>
      <c r="N789" s="139">
        <f t="shared" si="58"/>
        <v>8.829600000000001</v>
      </c>
    </row>
    <row r="790" spans="1:14" x14ac:dyDescent="0.2">
      <c r="A790" s="76" t="s">
        <v>38</v>
      </c>
      <c r="B790" s="452" t="s">
        <v>439</v>
      </c>
      <c r="C790" s="324">
        <v>200</v>
      </c>
      <c r="D790" s="324">
        <v>200</v>
      </c>
      <c r="E790" s="461" t="s">
        <v>430</v>
      </c>
      <c r="F790" s="76">
        <v>200</v>
      </c>
      <c r="G790" s="76">
        <v>200</v>
      </c>
      <c r="H790" s="74">
        <v>200</v>
      </c>
      <c r="I790" s="76"/>
      <c r="J790" s="76"/>
      <c r="K790" s="76">
        <v>19</v>
      </c>
      <c r="L790" s="76">
        <v>75</v>
      </c>
      <c r="M790" s="73">
        <v>107.9</v>
      </c>
      <c r="N790" s="139">
        <f t="shared" si="58"/>
        <v>21.58</v>
      </c>
    </row>
    <row r="791" spans="1:14" x14ac:dyDescent="0.2">
      <c r="A791" s="93"/>
      <c r="B791" s="165" t="s">
        <v>39</v>
      </c>
      <c r="C791" s="301"/>
      <c r="D791" s="301"/>
      <c r="E791" s="93"/>
      <c r="F791" s="93"/>
      <c r="G791" s="93"/>
      <c r="H791" s="93"/>
      <c r="I791" s="124">
        <v>31.858000000000001</v>
      </c>
      <c r="J791" s="124">
        <v>37.844000000000001</v>
      </c>
      <c r="K791" s="124">
        <v>115.581</v>
      </c>
      <c r="L791" s="124">
        <v>925.41</v>
      </c>
      <c r="M791" s="95"/>
      <c r="N791" s="139">
        <f>N780+N784+N788+N789+N790</f>
        <v>86.239500000000007</v>
      </c>
    </row>
    <row r="792" spans="1:14" x14ac:dyDescent="0.2">
      <c r="A792" s="494" t="s">
        <v>269</v>
      </c>
      <c r="B792" s="495"/>
      <c r="C792" s="301"/>
      <c r="D792" s="301"/>
      <c r="E792" s="93"/>
      <c r="F792" s="93"/>
      <c r="G792" s="93"/>
      <c r="H792" s="93"/>
      <c r="I792" s="93"/>
      <c r="J792" s="93"/>
      <c r="K792" s="93"/>
      <c r="L792" s="93"/>
      <c r="M792" s="73"/>
      <c r="N792" s="138"/>
    </row>
    <row r="793" spans="1:14" x14ac:dyDescent="0.2">
      <c r="A793" s="93" t="s">
        <v>270</v>
      </c>
      <c r="B793" s="479" t="s">
        <v>146</v>
      </c>
      <c r="C793" s="305">
        <v>80</v>
      </c>
      <c r="D793" s="305">
        <v>120</v>
      </c>
      <c r="E793" s="93" t="s">
        <v>147</v>
      </c>
      <c r="F793" s="93">
        <v>99.8</v>
      </c>
      <c r="G793" s="93">
        <v>74.84</v>
      </c>
      <c r="H793" s="93"/>
      <c r="I793" s="103">
        <v>1.49</v>
      </c>
      <c r="J793" s="110">
        <v>0.08</v>
      </c>
      <c r="K793" s="93">
        <v>7.64</v>
      </c>
      <c r="L793" s="93">
        <v>33.53</v>
      </c>
      <c r="M793" s="73">
        <v>15.4</v>
      </c>
      <c r="N793" s="138">
        <f t="shared" si="58"/>
        <v>1.5369200000000001</v>
      </c>
    </row>
    <row r="794" spans="1:14" x14ac:dyDescent="0.2">
      <c r="A794" s="93"/>
      <c r="B794" s="479"/>
      <c r="C794" s="305"/>
      <c r="D794" s="305"/>
      <c r="E794" s="93" t="s">
        <v>45</v>
      </c>
      <c r="F794" s="93">
        <v>40</v>
      </c>
      <c r="G794" s="93">
        <v>36</v>
      </c>
      <c r="H794" s="93"/>
      <c r="I794" s="93">
        <v>0.16</v>
      </c>
      <c r="J794" s="93">
        <v>4</v>
      </c>
      <c r="K794" s="93">
        <v>4.0999999999999996</v>
      </c>
      <c r="L794" s="93">
        <v>15.84</v>
      </c>
      <c r="M794" s="73">
        <v>72.8</v>
      </c>
      <c r="N794" s="138">
        <f t="shared" si="58"/>
        <v>2.9119999999999999</v>
      </c>
    </row>
    <row r="795" spans="1:14" x14ac:dyDescent="0.2">
      <c r="A795" s="93"/>
      <c r="B795" s="102"/>
      <c r="C795" s="305"/>
      <c r="D795" s="305"/>
      <c r="E795" s="93" t="s">
        <v>20</v>
      </c>
      <c r="F795" s="93">
        <v>5</v>
      </c>
      <c r="G795" s="93">
        <v>5</v>
      </c>
      <c r="H795" s="93"/>
      <c r="I795" s="93"/>
      <c r="J795" s="93" t="s">
        <v>21</v>
      </c>
      <c r="K795" s="93">
        <v>4.99</v>
      </c>
      <c r="L795" s="93">
        <v>18.95</v>
      </c>
      <c r="M795" s="73">
        <v>34.799999999999997</v>
      </c>
      <c r="N795" s="138">
        <f t="shared" si="58"/>
        <v>0.17399999999999999</v>
      </c>
    </row>
    <row r="796" spans="1:14" ht="13.5" customHeight="1" x14ac:dyDescent="0.2">
      <c r="A796" s="93"/>
      <c r="B796" s="102"/>
      <c r="C796" s="305"/>
      <c r="D796" s="305"/>
      <c r="E796" s="93" t="s">
        <v>51</v>
      </c>
      <c r="F796" s="93">
        <v>5</v>
      </c>
      <c r="G796" s="93">
        <v>5</v>
      </c>
      <c r="H796" s="93"/>
      <c r="I796" s="93">
        <v>0.04</v>
      </c>
      <c r="J796" s="93">
        <v>3.63</v>
      </c>
      <c r="K796" s="93">
        <v>13.2</v>
      </c>
      <c r="L796" s="93">
        <v>33.049999999999997</v>
      </c>
      <c r="M796" s="73">
        <v>74.78</v>
      </c>
      <c r="N796" s="138">
        <f t="shared" si="58"/>
        <v>0.37389999999999995</v>
      </c>
    </row>
    <row r="797" spans="1:14" x14ac:dyDescent="0.2">
      <c r="A797" s="93"/>
      <c r="B797" s="102"/>
      <c r="C797" s="305"/>
      <c r="D797" s="305"/>
      <c r="E797" s="93"/>
      <c r="F797" s="93"/>
      <c r="G797" s="93"/>
      <c r="H797" s="93">
        <v>100</v>
      </c>
      <c r="I797" s="120">
        <v>1.69</v>
      </c>
      <c r="J797" s="120">
        <v>7.71</v>
      </c>
      <c r="K797" s="120">
        <v>29.929999999999996</v>
      </c>
      <c r="L797" s="120">
        <v>101.37</v>
      </c>
      <c r="M797" s="95"/>
      <c r="N797" s="139">
        <f>SUM(N793:N796)</f>
        <v>4.9968200000000005</v>
      </c>
    </row>
    <row r="798" spans="1:14" ht="22.5" x14ac:dyDescent="0.2">
      <c r="A798" s="93" t="s">
        <v>271</v>
      </c>
      <c r="B798" s="479" t="s">
        <v>272</v>
      </c>
      <c r="C798" s="421" t="s">
        <v>57</v>
      </c>
      <c r="D798" s="421" t="s">
        <v>57</v>
      </c>
      <c r="E798" s="93" t="s">
        <v>196</v>
      </c>
      <c r="F798" s="93">
        <v>40</v>
      </c>
      <c r="G798" s="93">
        <v>40</v>
      </c>
      <c r="H798" s="93"/>
      <c r="I798" s="93">
        <v>0.63</v>
      </c>
      <c r="J798" s="93">
        <v>0.56999999999999995</v>
      </c>
      <c r="K798" s="93">
        <v>0.03</v>
      </c>
      <c r="L798" s="93">
        <v>7.85</v>
      </c>
      <c r="M798" s="73">
        <v>175</v>
      </c>
      <c r="N798" s="138">
        <f t="shared" si="58"/>
        <v>7</v>
      </c>
    </row>
    <row r="799" spans="1:14" x14ac:dyDescent="0.2">
      <c r="A799" s="93"/>
      <c r="B799" s="479"/>
      <c r="C799" s="305"/>
      <c r="D799" s="305"/>
      <c r="E799" s="93" t="s">
        <v>52</v>
      </c>
      <c r="F799" s="93">
        <v>12</v>
      </c>
      <c r="G799" s="93">
        <v>10</v>
      </c>
      <c r="H799" s="93"/>
      <c r="I799" s="93">
        <v>0.13</v>
      </c>
      <c r="J799" s="93" t="s">
        <v>21</v>
      </c>
      <c r="K799" s="93">
        <v>0.91</v>
      </c>
      <c r="L799" s="93">
        <v>4.0999999999999996</v>
      </c>
      <c r="M799" s="73">
        <v>23.6</v>
      </c>
      <c r="N799" s="138">
        <f t="shared" si="58"/>
        <v>0.28320000000000006</v>
      </c>
    </row>
    <row r="800" spans="1:14" x14ac:dyDescent="0.2">
      <c r="A800" s="93"/>
      <c r="B800" s="102"/>
      <c r="C800" s="305"/>
      <c r="D800" s="305"/>
      <c r="E800" s="93" t="s">
        <v>23</v>
      </c>
      <c r="F800" s="93">
        <v>5</v>
      </c>
      <c r="G800" s="93">
        <v>5</v>
      </c>
      <c r="H800" s="93"/>
      <c r="I800" s="93">
        <v>0.04</v>
      </c>
      <c r="J800" s="93">
        <v>3.63</v>
      </c>
      <c r="K800" s="93">
        <v>0.13</v>
      </c>
      <c r="L800" s="93">
        <v>33.049999999999997</v>
      </c>
      <c r="M800" s="73">
        <v>420.4</v>
      </c>
      <c r="N800" s="138">
        <f t="shared" si="58"/>
        <v>2.1019999999999999</v>
      </c>
    </row>
    <row r="801" spans="1:14" x14ac:dyDescent="0.2">
      <c r="A801" s="93"/>
      <c r="B801" s="102"/>
      <c r="C801" s="305"/>
      <c r="D801" s="305"/>
      <c r="E801" s="93" t="s">
        <v>43</v>
      </c>
      <c r="F801" s="93">
        <v>12.5</v>
      </c>
      <c r="G801" s="93">
        <v>10</v>
      </c>
      <c r="H801" s="93"/>
      <c r="I801" s="93">
        <v>0.13</v>
      </c>
      <c r="J801" s="93">
        <v>0.01</v>
      </c>
      <c r="K801" s="93">
        <v>0.71</v>
      </c>
      <c r="L801" s="93">
        <v>3.3</v>
      </c>
      <c r="M801" s="73">
        <v>21.2</v>
      </c>
      <c r="N801" s="138">
        <f t="shared" si="58"/>
        <v>0.26500000000000001</v>
      </c>
    </row>
    <row r="802" spans="1:14" x14ac:dyDescent="0.2">
      <c r="A802" s="93"/>
      <c r="B802" s="102"/>
      <c r="C802" s="305"/>
      <c r="D802" s="305"/>
      <c r="E802" s="93" t="s">
        <v>54</v>
      </c>
      <c r="F802" s="93">
        <v>237</v>
      </c>
      <c r="G802" s="93">
        <v>237</v>
      </c>
      <c r="H802" s="93"/>
      <c r="I802" s="93">
        <v>1.95</v>
      </c>
      <c r="J802" s="93">
        <v>4.9000000000000004</v>
      </c>
      <c r="K802" s="93">
        <v>2.91</v>
      </c>
      <c r="L802" s="93">
        <v>8.82</v>
      </c>
      <c r="M802" s="73">
        <v>6</v>
      </c>
      <c r="N802" s="138">
        <f t="shared" si="58"/>
        <v>1.4219999999999999</v>
      </c>
    </row>
    <row r="803" spans="1:14" x14ac:dyDescent="0.2">
      <c r="A803" s="93"/>
      <c r="B803" s="102"/>
      <c r="C803" s="305"/>
      <c r="D803" s="305"/>
      <c r="E803" s="117" t="s">
        <v>55</v>
      </c>
      <c r="F803" s="117">
        <v>54</v>
      </c>
      <c r="G803" s="117">
        <v>40</v>
      </c>
      <c r="H803" s="93"/>
      <c r="I803" s="117">
        <v>9.67</v>
      </c>
      <c r="J803" s="117">
        <v>6.48</v>
      </c>
      <c r="K803" s="117" t="s">
        <v>21</v>
      </c>
      <c r="L803" s="117">
        <v>88.29</v>
      </c>
      <c r="M803" s="73">
        <v>279.3</v>
      </c>
      <c r="N803" s="138">
        <f t="shared" si="58"/>
        <v>15.0822</v>
      </c>
    </row>
    <row r="804" spans="1:14" ht="22.5" x14ac:dyDescent="0.2">
      <c r="A804" s="93"/>
      <c r="B804" s="102"/>
      <c r="C804" s="305"/>
      <c r="D804" s="305"/>
      <c r="E804" s="93"/>
      <c r="F804" s="93"/>
      <c r="G804" s="93"/>
      <c r="H804" s="93" t="s">
        <v>57</v>
      </c>
      <c r="I804" s="94">
        <v>12.55</v>
      </c>
      <c r="J804" s="94">
        <v>15.59</v>
      </c>
      <c r="K804" s="94">
        <v>4.6900000000000004</v>
      </c>
      <c r="L804" s="94">
        <v>145.41</v>
      </c>
      <c r="M804" s="95"/>
      <c r="N804" s="139">
        <f>SUM(N798:N803)</f>
        <v>26.154400000000003</v>
      </c>
    </row>
    <row r="805" spans="1:14" x14ac:dyDescent="0.2">
      <c r="A805" s="93"/>
      <c r="B805" s="480" t="s">
        <v>175</v>
      </c>
      <c r="C805" s="315"/>
      <c r="D805" s="315"/>
      <c r="E805" s="93" t="s">
        <v>60</v>
      </c>
      <c r="F805" s="93">
        <v>52</v>
      </c>
      <c r="G805" s="93">
        <v>38</v>
      </c>
      <c r="H805" s="93"/>
      <c r="I805" s="93">
        <v>10.23</v>
      </c>
      <c r="J805" s="93">
        <v>6.6</v>
      </c>
      <c r="K805" s="93">
        <v>0.23</v>
      </c>
      <c r="L805" s="93">
        <v>89.9</v>
      </c>
      <c r="M805" s="73">
        <v>279.3</v>
      </c>
      <c r="N805" s="138">
        <f t="shared" si="58"/>
        <v>14.5236</v>
      </c>
    </row>
    <row r="806" spans="1:14" x14ac:dyDescent="0.2">
      <c r="A806" s="93" t="s">
        <v>273</v>
      </c>
      <c r="B806" s="481"/>
      <c r="C806" s="316">
        <v>60</v>
      </c>
      <c r="D806" s="316">
        <v>80</v>
      </c>
      <c r="E806" s="93" t="s">
        <v>71</v>
      </c>
      <c r="F806" s="93">
        <v>8</v>
      </c>
      <c r="G806" s="93">
        <v>8</v>
      </c>
      <c r="H806" s="93"/>
      <c r="I806" s="93">
        <v>0.69</v>
      </c>
      <c r="J806" s="93">
        <v>0.12</v>
      </c>
      <c r="K806" s="93">
        <v>13.09</v>
      </c>
      <c r="L806" s="93">
        <v>16.72</v>
      </c>
      <c r="M806" s="73">
        <v>54.2</v>
      </c>
      <c r="N806" s="138">
        <f t="shared" si="58"/>
        <v>0.43360000000000004</v>
      </c>
    </row>
    <row r="807" spans="1:14" x14ac:dyDescent="0.2">
      <c r="A807" s="93"/>
      <c r="B807" s="102"/>
      <c r="C807" s="305"/>
      <c r="D807" s="305"/>
      <c r="E807" s="93" t="s">
        <v>274</v>
      </c>
      <c r="F807" s="93">
        <v>11</v>
      </c>
      <c r="G807" s="93">
        <v>11</v>
      </c>
      <c r="H807" s="93"/>
      <c r="I807" s="93">
        <v>0.31</v>
      </c>
      <c r="J807" s="93">
        <v>0.35</v>
      </c>
      <c r="K807" s="93">
        <v>0.51</v>
      </c>
      <c r="L807" s="93">
        <v>6.38</v>
      </c>
      <c r="M807" s="73">
        <v>49.11</v>
      </c>
      <c r="N807" s="138">
        <f t="shared" si="58"/>
        <v>0.54021000000000008</v>
      </c>
    </row>
    <row r="808" spans="1:14" x14ac:dyDescent="0.2">
      <c r="A808" s="93"/>
      <c r="B808" s="102"/>
      <c r="C808" s="305"/>
      <c r="D808" s="305"/>
      <c r="E808" s="93" t="s">
        <v>52</v>
      </c>
      <c r="F808" s="93">
        <v>31</v>
      </c>
      <c r="G808" s="93">
        <v>26</v>
      </c>
      <c r="H808" s="93"/>
      <c r="I808" s="93">
        <v>0.36</v>
      </c>
      <c r="J808" s="93" t="s">
        <v>21</v>
      </c>
      <c r="K808" s="93">
        <v>2.54</v>
      </c>
      <c r="L808" s="93">
        <v>10.68</v>
      </c>
      <c r="M808" s="73">
        <v>23.6</v>
      </c>
      <c r="N808" s="138">
        <f t="shared" si="58"/>
        <v>0.73160000000000003</v>
      </c>
    </row>
    <row r="809" spans="1:14" ht="12" customHeight="1" x14ac:dyDescent="0.2">
      <c r="A809" s="93"/>
      <c r="B809" s="102"/>
      <c r="C809" s="305"/>
      <c r="D809" s="305"/>
      <c r="E809" s="93" t="s">
        <v>51</v>
      </c>
      <c r="F809" s="93">
        <v>4</v>
      </c>
      <c r="G809" s="93">
        <v>4</v>
      </c>
      <c r="H809" s="93"/>
      <c r="I809" s="93"/>
      <c r="J809" s="93">
        <v>3.99</v>
      </c>
      <c r="K809" s="93" t="s">
        <v>21</v>
      </c>
      <c r="L809" s="93">
        <v>35.96</v>
      </c>
      <c r="M809" s="73">
        <v>74.78</v>
      </c>
      <c r="N809" s="138">
        <f t="shared" si="58"/>
        <v>0.29912</v>
      </c>
    </row>
    <row r="810" spans="1:14" x14ac:dyDescent="0.2">
      <c r="A810" s="93"/>
      <c r="B810" s="102"/>
      <c r="C810" s="305"/>
      <c r="D810" s="305"/>
      <c r="E810" s="93" t="s">
        <v>91</v>
      </c>
      <c r="F810" s="93">
        <v>5</v>
      </c>
      <c r="G810" s="93">
        <v>5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>
        <v>130</v>
      </c>
      <c r="N810" s="138">
        <f t="shared" si="58"/>
        <v>0.65</v>
      </c>
    </row>
    <row r="811" spans="1:14" x14ac:dyDescent="0.2">
      <c r="A811" s="93"/>
      <c r="B811" s="102"/>
      <c r="C811" s="305"/>
      <c r="D811" s="305"/>
      <c r="E811" s="93" t="s">
        <v>93</v>
      </c>
      <c r="F811" s="117">
        <v>6</v>
      </c>
      <c r="G811" s="117">
        <v>6</v>
      </c>
      <c r="H811" s="93"/>
      <c r="I811" s="93">
        <v>0.61</v>
      </c>
      <c r="J811" s="93">
        <v>0.06</v>
      </c>
      <c r="K811" s="93">
        <v>4.0999999999999996</v>
      </c>
      <c r="L811" s="93">
        <v>20.04</v>
      </c>
      <c r="M811" s="73">
        <v>54.2</v>
      </c>
      <c r="N811" s="138">
        <f t="shared" si="58"/>
        <v>0.32520000000000004</v>
      </c>
    </row>
    <row r="812" spans="1:14" x14ac:dyDescent="0.2">
      <c r="A812" s="93"/>
      <c r="B812" s="102"/>
      <c r="C812" s="305"/>
      <c r="D812" s="305"/>
      <c r="E812" s="93" t="s">
        <v>95</v>
      </c>
      <c r="F812" s="93"/>
      <c r="G812" s="93">
        <v>82</v>
      </c>
      <c r="H812" s="93"/>
      <c r="I812" s="93"/>
      <c r="J812" s="93"/>
      <c r="K812" s="93"/>
      <c r="L812" s="93"/>
      <c r="M812" s="73"/>
      <c r="N812" s="138">
        <f t="shared" si="58"/>
        <v>0</v>
      </c>
    </row>
    <row r="813" spans="1:14" ht="13.5" customHeight="1" x14ac:dyDescent="0.2">
      <c r="A813" s="93"/>
      <c r="B813" s="102"/>
      <c r="C813" s="305"/>
      <c r="D813" s="305"/>
      <c r="E813" s="93" t="s">
        <v>51</v>
      </c>
      <c r="F813" s="93">
        <v>4</v>
      </c>
      <c r="G813" s="93">
        <v>4</v>
      </c>
      <c r="H813" s="93"/>
      <c r="I813" s="93"/>
      <c r="J813" s="93">
        <v>3.99</v>
      </c>
      <c r="K813" s="93" t="s">
        <v>21</v>
      </c>
      <c r="L813" s="103">
        <v>35.96</v>
      </c>
      <c r="M813" s="73">
        <v>74.78</v>
      </c>
      <c r="N813" s="138">
        <f t="shared" si="58"/>
        <v>0.29912</v>
      </c>
    </row>
    <row r="814" spans="1:14" x14ac:dyDescent="0.2">
      <c r="A814" s="93"/>
      <c r="B814" s="102"/>
      <c r="C814" s="305"/>
      <c r="D814" s="305"/>
      <c r="E814" s="93"/>
      <c r="F814" s="93"/>
      <c r="G814" s="93"/>
      <c r="H814" s="93"/>
      <c r="I814" s="94">
        <v>12.83</v>
      </c>
      <c r="J814" s="94">
        <v>15.68</v>
      </c>
      <c r="K814" s="94">
        <v>20.5</v>
      </c>
      <c r="L814" s="94">
        <v>223.49</v>
      </c>
      <c r="M814" s="95"/>
      <c r="N814" s="139">
        <f>SUM(N805:N813)</f>
        <v>17.802449999999993</v>
      </c>
    </row>
    <row r="815" spans="1:14" x14ac:dyDescent="0.2">
      <c r="A815" s="93" t="s">
        <v>261</v>
      </c>
      <c r="B815" s="482" t="s">
        <v>262</v>
      </c>
      <c r="C815" s="326"/>
      <c r="D815" s="326"/>
      <c r="E815" s="93" t="s">
        <v>263</v>
      </c>
      <c r="F815" s="93">
        <v>47.6</v>
      </c>
      <c r="G815" s="93">
        <v>47.6</v>
      </c>
      <c r="H815" s="93"/>
      <c r="I815" s="93">
        <v>5.99</v>
      </c>
      <c r="J815" s="93">
        <v>1.55</v>
      </c>
      <c r="K815" s="93">
        <v>29.76</v>
      </c>
      <c r="L815" s="93">
        <v>157.9</v>
      </c>
      <c r="M815" s="73">
        <v>45.9</v>
      </c>
      <c r="N815" s="138">
        <f t="shared" ref="N815:N817" si="59">F815*M815/1000</f>
        <v>2.1848400000000003</v>
      </c>
    </row>
    <row r="816" spans="1:14" x14ac:dyDescent="0.2">
      <c r="A816" s="93"/>
      <c r="B816" s="483"/>
      <c r="C816" s="327">
        <v>120</v>
      </c>
      <c r="D816" s="327">
        <v>180</v>
      </c>
      <c r="E816" s="93" t="s">
        <v>23</v>
      </c>
      <c r="F816" s="93">
        <v>4.5</v>
      </c>
      <c r="G816" s="93">
        <v>4.5</v>
      </c>
      <c r="H816" s="93"/>
      <c r="I816" s="93">
        <v>0.04</v>
      </c>
      <c r="J816" s="93">
        <v>3.6</v>
      </c>
      <c r="K816" s="93">
        <v>0.13</v>
      </c>
      <c r="L816" s="93">
        <v>33.049999999999997</v>
      </c>
      <c r="M816" s="73">
        <v>420.4</v>
      </c>
      <c r="N816" s="138">
        <f t="shared" si="59"/>
        <v>1.8917999999999999</v>
      </c>
    </row>
    <row r="817" spans="1:14" x14ac:dyDescent="0.2">
      <c r="A817" s="93"/>
      <c r="B817" s="278"/>
      <c r="C817" s="305"/>
      <c r="D817" s="305"/>
      <c r="E817" s="93" t="s">
        <v>22</v>
      </c>
      <c r="F817" s="93">
        <v>2</v>
      </c>
      <c r="G817" s="93">
        <v>2</v>
      </c>
      <c r="H817" s="93"/>
      <c r="I817" s="93" t="s">
        <v>21</v>
      </c>
      <c r="J817" s="93" t="s">
        <v>21</v>
      </c>
      <c r="K817" s="93" t="s">
        <v>21</v>
      </c>
      <c r="L817" s="93" t="s">
        <v>21</v>
      </c>
      <c r="M817" s="73">
        <v>8.9</v>
      </c>
      <c r="N817" s="138">
        <f t="shared" si="59"/>
        <v>1.78E-2</v>
      </c>
    </row>
    <row r="818" spans="1:14" x14ac:dyDescent="0.2">
      <c r="A818" s="93"/>
      <c r="B818" s="278"/>
      <c r="C818" s="305"/>
      <c r="D818" s="305"/>
      <c r="E818" s="93"/>
      <c r="F818" s="93"/>
      <c r="G818" s="93"/>
      <c r="H818" s="93">
        <v>150</v>
      </c>
      <c r="I818" s="120">
        <v>6.03</v>
      </c>
      <c r="J818" s="120">
        <v>5.15</v>
      </c>
      <c r="K818" s="120">
        <v>29.89</v>
      </c>
      <c r="L818" s="120">
        <v>190.95</v>
      </c>
      <c r="M818" s="95"/>
      <c r="N818" s="139">
        <f>SUM(N815:N817)</f>
        <v>4.0944400000000005</v>
      </c>
    </row>
    <row r="819" spans="1:14" x14ac:dyDescent="0.2">
      <c r="A819" s="76" t="s">
        <v>180</v>
      </c>
      <c r="B819" s="484" t="s">
        <v>181</v>
      </c>
      <c r="C819" s="304"/>
      <c r="D819" s="304"/>
      <c r="E819" s="76" t="s">
        <v>45</v>
      </c>
      <c r="F819" s="76">
        <v>25</v>
      </c>
      <c r="G819" s="76">
        <v>22</v>
      </c>
      <c r="H819" s="74"/>
      <c r="I819" s="76">
        <v>0.1</v>
      </c>
      <c r="J819" s="76">
        <v>0.09</v>
      </c>
      <c r="K819" s="76">
        <v>2.2000000000000002</v>
      </c>
      <c r="L819" s="76">
        <v>9.9</v>
      </c>
      <c r="M819" s="73">
        <v>72.8</v>
      </c>
      <c r="N819" s="138">
        <f t="shared" si="58"/>
        <v>1.82</v>
      </c>
    </row>
    <row r="820" spans="1:14" x14ac:dyDescent="0.2">
      <c r="A820" s="76"/>
      <c r="B820" s="485"/>
      <c r="C820" s="313">
        <v>200</v>
      </c>
      <c r="D820" s="313">
        <v>200</v>
      </c>
      <c r="E820" s="76" t="s">
        <v>20</v>
      </c>
      <c r="F820" s="76">
        <v>20</v>
      </c>
      <c r="G820" s="76">
        <v>20</v>
      </c>
      <c r="H820" s="74"/>
      <c r="I820" s="76"/>
      <c r="J820" s="76"/>
      <c r="K820" s="76">
        <v>19.96</v>
      </c>
      <c r="L820" s="76">
        <v>75.8</v>
      </c>
      <c r="M820" s="73">
        <v>34.799999999999997</v>
      </c>
      <c r="N820" s="138">
        <f t="shared" si="58"/>
        <v>0.69599999999999995</v>
      </c>
    </row>
    <row r="821" spans="1:14" x14ac:dyDescent="0.2">
      <c r="A821" s="76"/>
      <c r="B821" s="72"/>
      <c r="C821" s="324"/>
      <c r="D821" s="324"/>
      <c r="E821" s="76"/>
      <c r="F821" s="76"/>
      <c r="G821" s="76"/>
      <c r="H821" s="74">
        <v>200</v>
      </c>
      <c r="I821" s="78">
        <v>0.1</v>
      </c>
      <c r="J821" s="78">
        <v>0.09</v>
      </c>
      <c r="K821" s="78">
        <v>22.16</v>
      </c>
      <c r="L821" s="78">
        <v>85.7</v>
      </c>
      <c r="M821" s="73"/>
      <c r="N821" s="139">
        <f>SUM(N819:N820)</f>
        <v>2.516</v>
      </c>
    </row>
    <row r="822" spans="1:14" x14ac:dyDescent="0.2">
      <c r="A822" s="93"/>
      <c r="B822" s="484" t="s">
        <v>71</v>
      </c>
      <c r="C822" s="304"/>
      <c r="D822" s="304"/>
      <c r="E822" s="84" t="s">
        <v>72</v>
      </c>
      <c r="F822" s="84">
        <v>40</v>
      </c>
      <c r="G822" s="84">
        <v>40</v>
      </c>
      <c r="H822" s="85">
        <v>40</v>
      </c>
      <c r="I822" s="76">
        <v>3.48</v>
      </c>
      <c r="J822" s="76">
        <v>0.6</v>
      </c>
      <c r="K822" s="76">
        <v>16</v>
      </c>
      <c r="L822" s="76">
        <v>83.6</v>
      </c>
      <c r="M822" s="73">
        <v>54.2</v>
      </c>
      <c r="N822" s="138">
        <f t="shared" si="58"/>
        <v>2.1680000000000001</v>
      </c>
    </row>
    <row r="823" spans="1:14" x14ac:dyDescent="0.2">
      <c r="A823" s="93"/>
      <c r="B823" s="485"/>
      <c r="C823" s="425" t="s">
        <v>373</v>
      </c>
      <c r="D823" s="425" t="s">
        <v>374</v>
      </c>
      <c r="E823" s="76" t="s">
        <v>73</v>
      </c>
      <c r="F823" s="76">
        <v>80</v>
      </c>
      <c r="G823" s="76">
        <v>80</v>
      </c>
      <c r="H823" s="74">
        <v>80</v>
      </c>
      <c r="I823" s="76">
        <v>5.28</v>
      </c>
      <c r="J823" s="76">
        <v>0.96</v>
      </c>
      <c r="K823" s="76">
        <v>28.24</v>
      </c>
      <c r="L823" s="76">
        <v>144.80000000000001</v>
      </c>
      <c r="M823" s="73">
        <v>53.4</v>
      </c>
      <c r="N823" s="138">
        <f t="shared" si="58"/>
        <v>4.2720000000000002</v>
      </c>
    </row>
    <row r="824" spans="1:14" x14ac:dyDescent="0.2">
      <c r="A824" s="93"/>
      <c r="B824" s="72"/>
      <c r="C824" s="324"/>
      <c r="D824" s="324"/>
      <c r="E824" s="76"/>
      <c r="F824" s="76"/>
      <c r="G824" s="76"/>
      <c r="H824" s="74"/>
      <c r="I824" s="78">
        <v>8.76</v>
      </c>
      <c r="J824" s="78">
        <v>1.56</v>
      </c>
      <c r="K824" s="78">
        <v>44.239999999999995</v>
      </c>
      <c r="L824" s="78">
        <v>228.4</v>
      </c>
      <c r="M824" s="73"/>
      <c r="N824" s="139">
        <f>SUM(N822:N823)</f>
        <v>6.44</v>
      </c>
    </row>
    <row r="825" spans="1:14" x14ac:dyDescent="0.2">
      <c r="A825" s="482" t="s">
        <v>275</v>
      </c>
      <c r="B825" s="480" t="s">
        <v>276</v>
      </c>
      <c r="C825" s="315"/>
      <c r="D825" s="315"/>
      <c r="E825" s="93" t="s">
        <v>64</v>
      </c>
      <c r="F825" s="93">
        <v>31</v>
      </c>
      <c r="G825" s="93">
        <v>31</v>
      </c>
      <c r="H825" s="93">
        <v>100</v>
      </c>
      <c r="I825" s="93">
        <v>3.22</v>
      </c>
      <c r="J825" s="93">
        <v>0.34</v>
      </c>
      <c r="K825" s="93">
        <v>21.91</v>
      </c>
      <c r="L825" s="93">
        <v>104.5</v>
      </c>
      <c r="M825" s="73">
        <v>22.3</v>
      </c>
      <c r="N825" s="138">
        <f t="shared" si="58"/>
        <v>0.69130000000000003</v>
      </c>
    </row>
    <row r="826" spans="1:14" x14ac:dyDescent="0.2">
      <c r="A826" s="493"/>
      <c r="B826" s="481"/>
      <c r="C826" s="316">
        <v>100</v>
      </c>
      <c r="D826" s="316">
        <v>100</v>
      </c>
      <c r="E826" s="93" t="s">
        <v>128</v>
      </c>
      <c r="F826" s="93">
        <v>1</v>
      </c>
      <c r="G826" s="93">
        <v>10</v>
      </c>
      <c r="H826" s="93"/>
      <c r="I826" s="93">
        <v>1.04</v>
      </c>
      <c r="J826" s="93">
        <v>0.11</v>
      </c>
      <c r="K826" s="93">
        <v>6.91</v>
      </c>
      <c r="L826" s="93">
        <v>33.700000000000003</v>
      </c>
      <c r="M826" s="73">
        <v>22.3</v>
      </c>
      <c r="N826" s="138">
        <f t="shared" si="58"/>
        <v>2.23E-2</v>
      </c>
    </row>
    <row r="827" spans="1:14" x14ac:dyDescent="0.2">
      <c r="A827" s="493"/>
      <c r="B827" s="102"/>
      <c r="C827" s="305"/>
      <c r="D827" s="305"/>
      <c r="E827" s="93" t="s">
        <v>91</v>
      </c>
      <c r="F827" s="93">
        <v>0.6</v>
      </c>
      <c r="G827" s="93">
        <v>2.6</v>
      </c>
      <c r="H827" s="93"/>
      <c r="I827" s="93">
        <v>3.3</v>
      </c>
      <c r="J827" s="93">
        <v>2.99</v>
      </c>
      <c r="K827" s="93">
        <v>0.18</v>
      </c>
      <c r="L827" s="93">
        <v>40.82</v>
      </c>
      <c r="M827" s="73">
        <v>130</v>
      </c>
      <c r="N827" s="138">
        <f t="shared" si="58"/>
        <v>7.8E-2</v>
      </c>
    </row>
    <row r="828" spans="1:14" x14ac:dyDescent="0.2">
      <c r="A828" s="127"/>
      <c r="B828" s="102"/>
      <c r="C828" s="305"/>
      <c r="D828" s="305"/>
      <c r="E828" s="93" t="s">
        <v>23</v>
      </c>
      <c r="F828" s="93">
        <v>31</v>
      </c>
      <c r="G828" s="93">
        <v>3.1</v>
      </c>
      <c r="H828" s="93"/>
      <c r="I828" s="93">
        <v>0.248</v>
      </c>
      <c r="J828" s="93">
        <v>22.5</v>
      </c>
      <c r="K828" s="93">
        <v>0.81</v>
      </c>
      <c r="L828" s="93">
        <v>204.91</v>
      </c>
      <c r="M828" s="73">
        <v>420.4</v>
      </c>
      <c r="N828" s="138">
        <f t="shared" si="58"/>
        <v>13.032399999999999</v>
      </c>
    </row>
    <row r="829" spans="1:14" x14ac:dyDescent="0.2">
      <c r="A829" s="127"/>
      <c r="B829" s="102"/>
      <c r="C829" s="305"/>
      <c r="D829" s="305"/>
      <c r="E829" s="93" t="s">
        <v>20</v>
      </c>
      <c r="F829" s="93">
        <v>10</v>
      </c>
      <c r="G829" s="93">
        <v>10</v>
      </c>
      <c r="H829" s="93"/>
      <c r="I829" s="93" t="s">
        <v>21</v>
      </c>
      <c r="J829" s="93" t="s">
        <v>21</v>
      </c>
      <c r="K829" s="93">
        <v>9.98</v>
      </c>
      <c r="L829" s="93">
        <v>37.9</v>
      </c>
      <c r="M829" s="73">
        <v>34.799999999999997</v>
      </c>
      <c r="N829" s="138">
        <f t="shared" si="58"/>
        <v>0.34799999999999998</v>
      </c>
    </row>
    <row r="830" spans="1:14" x14ac:dyDescent="0.2">
      <c r="A830" s="128"/>
      <c r="B830" s="102"/>
      <c r="C830" s="305"/>
      <c r="D830" s="305"/>
      <c r="E830" s="93" t="s">
        <v>127</v>
      </c>
      <c r="F830" s="93">
        <v>1.2</v>
      </c>
      <c r="G830" s="93">
        <v>12</v>
      </c>
      <c r="H830" s="93"/>
      <c r="I830" s="93" t="s">
        <v>21</v>
      </c>
      <c r="J830" s="93" t="s">
        <v>21</v>
      </c>
      <c r="K830" s="93" t="s">
        <v>21</v>
      </c>
      <c r="L830" s="93" t="s">
        <v>21</v>
      </c>
      <c r="M830" s="73">
        <v>256</v>
      </c>
      <c r="N830" s="138">
        <f t="shared" si="58"/>
        <v>0.30719999999999997</v>
      </c>
    </row>
    <row r="831" spans="1:14" x14ac:dyDescent="0.2">
      <c r="A831" s="93"/>
      <c r="B831" s="102"/>
      <c r="C831" s="305"/>
      <c r="D831" s="305"/>
      <c r="E831" s="93" t="s">
        <v>143</v>
      </c>
      <c r="F831" s="93">
        <v>125</v>
      </c>
      <c r="G831" s="93">
        <v>125</v>
      </c>
      <c r="H831" s="93"/>
      <c r="I831" s="93">
        <v>3.35</v>
      </c>
      <c r="J831" s="103">
        <v>3.13</v>
      </c>
      <c r="K831" s="93">
        <v>5.91</v>
      </c>
      <c r="L831" s="93">
        <v>50.65</v>
      </c>
      <c r="M831" s="73">
        <v>49.11</v>
      </c>
      <c r="N831" s="138">
        <f t="shared" si="58"/>
        <v>6.1387499999999999</v>
      </c>
    </row>
    <row r="832" spans="1:14" x14ac:dyDescent="0.2">
      <c r="A832" s="93"/>
      <c r="B832" s="102"/>
      <c r="C832" s="305"/>
      <c r="D832" s="305"/>
      <c r="E832" s="93" t="s">
        <v>22</v>
      </c>
      <c r="F832" s="93">
        <v>4</v>
      </c>
      <c r="G832" s="93">
        <v>4</v>
      </c>
      <c r="H832" s="93"/>
      <c r="I832" s="93" t="s">
        <v>21</v>
      </c>
      <c r="J832" s="93" t="s">
        <v>21</v>
      </c>
      <c r="K832" s="93" t="s">
        <v>21</v>
      </c>
      <c r="L832" s="117"/>
      <c r="M832" s="73">
        <v>8.9</v>
      </c>
      <c r="N832" s="138">
        <f t="shared" si="58"/>
        <v>3.56E-2</v>
      </c>
    </row>
    <row r="833" spans="1:15" x14ac:dyDescent="0.2">
      <c r="A833" s="93"/>
      <c r="B833" s="102"/>
      <c r="C833" s="305"/>
      <c r="D833" s="305"/>
      <c r="E833" s="93" t="s">
        <v>277</v>
      </c>
      <c r="F833" s="93">
        <v>50</v>
      </c>
      <c r="G833" s="93">
        <v>50</v>
      </c>
      <c r="H833" s="93"/>
      <c r="I833" s="93" t="s">
        <v>21</v>
      </c>
      <c r="J833" s="93" t="s">
        <v>21</v>
      </c>
      <c r="K833" s="93" t="s">
        <v>21</v>
      </c>
      <c r="L833" s="93" t="s">
        <v>21</v>
      </c>
      <c r="M833" s="73"/>
      <c r="N833" s="138"/>
    </row>
    <row r="834" spans="1:15" x14ac:dyDescent="0.2">
      <c r="A834" s="93"/>
      <c r="B834" s="102"/>
      <c r="C834" s="305"/>
      <c r="D834" s="305"/>
      <c r="E834" s="93" t="s">
        <v>131</v>
      </c>
      <c r="F834" s="93"/>
      <c r="G834" s="93"/>
      <c r="H834" s="93"/>
      <c r="I834" s="93" t="s">
        <v>21</v>
      </c>
      <c r="J834" s="93" t="s">
        <v>21</v>
      </c>
      <c r="K834" s="93" t="s">
        <v>21</v>
      </c>
      <c r="L834" s="93" t="s">
        <v>21</v>
      </c>
      <c r="M834" s="73"/>
      <c r="N834" s="138">
        <f t="shared" si="58"/>
        <v>0</v>
      </c>
      <c r="O834" s="77"/>
    </row>
    <row r="835" spans="1:15" x14ac:dyDescent="0.2">
      <c r="A835" s="93"/>
      <c r="B835" s="102"/>
      <c r="C835" s="305"/>
      <c r="D835" s="305"/>
      <c r="E835" s="93" t="s">
        <v>153</v>
      </c>
      <c r="F835" s="93">
        <v>30.6</v>
      </c>
      <c r="G835" s="93">
        <v>22.5</v>
      </c>
      <c r="H835" s="93"/>
      <c r="I835" s="93">
        <v>5.69</v>
      </c>
      <c r="J835" s="93">
        <v>3.67</v>
      </c>
      <c r="K835" s="93"/>
      <c r="L835" s="93">
        <v>50.3</v>
      </c>
      <c r="M835" s="73">
        <v>279.3</v>
      </c>
      <c r="N835" s="138">
        <f t="shared" si="58"/>
        <v>8.5465800000000005</v>
      </c>
    </row>
    <row r="836" spans="1:15" x14ac:dyDescent="0.2">
      <c r="A836" s="93"/>
      <c r="B836" s="102"/>
      <c r="C836" s="305"/>
      <c r="D836" s="305"/>
      <c r="E836" s="93" t="s">
        <v>50</v>
      </c>
      <c r="F836" s="93">
        <v>39.299999999999997</v>
      </c>
      <c r="G836" s="93">
        <v>29.5</v>
      </c>
      <c r="H836" s="93"/>
      <c r="I836" s="93">
        <v>0.59</v>
      </c>
      <c r="J836" s="93">
        <v>0.11</v>
      </c>
      <c r="K836" s="93" t="s">
        <v>21</v>
      </c>
      <c r="L836" s="93">
        <v>24.19</v>
      </c>
      <c r="M836" s="73">
        <v>22</v>
      </c>
      <c r="N836" s="138">
        <f t="shared" si="58"/>
        <v>0.86459999999999992</v>
      </c>
    </row>
    <row r="837" spans="1:15" ht="11.25" customHeight="1" x14ac:dyDescent="0.2">
      <c r="A837" s="93"/>
      <c r="B837" s="102"/>
      <c r="C837" s="305"/>
      <c r="D837" s="305"/>
      <c r="E837" s="93" t="s">
        <v>52</v>
      </c>
      <c r="F837" s="93">
        <v>10.1</v>
      </c>
      <c r="G837" s="93">
        <v>8.5</v>
      </c>
      <c r="H837" s="93"/>
      <c r="I837" s="93">
        <v>0.14000000000000001</v>
      </c>
      <c r="J837" s="93" t="s">
        <v>21</v>
      </c>
      <c r="K837" s="93">
        <v>0.97</v>
      </c>
      <c r="L837" s="93">
        <v>4.13</v>
      </c>
      <c r="M837" s="73">
        <v>23.6</v>
      </c>
      <c r="N837" s="138">
        <f t="shared" si="58"/>
        <v>0.23836000000000002</v>
      </c>
    </row>
    <row r="838" spans="1:15" x14ac:dyDescent="0.2">
      <c r="A838" s="93"/>
      <c r="B838" s="102"/>
      <c r="C838" s="305"/>
      <c r="D838" s="305"/>
      <c r="E838" s="93" t="s">
        <v>23</v>
      </c>
      <c r="F838" s="93">
        <v>6.5</v>
      </c>
      <c r="G838" s="93">
        <v>6.5</v>
      </c>
      <c r="H838" s="93"/>
      <c r="I838" s="93">
        <v>0.05</v>
      </c>
      <c r="J838" s="93">
        <v>4.71</v>
      </c>
      <c r="K838" s="93">
        <v>0.16</v>
      </c>
      <c r="L838" s="93">
        <v>42.97</v>
      </c>
      <c r="M838" s="73">
        <v>420.4</v>
      </c>
      <c r="N838" s="138">
        <f t="shared" si="58"/>
        <v>2.7325999999999997</v>
      </c>
    </row>
    <row r="839" spans="1:15" x14ac:dyDescent="0.2">
      <c r="A839" s="93"/>
      <c r="B839" s="102"/>
      <c r="C839" s="305"/>
      <c r="D839" s="305"/>
      <c r="E839" s="93" t="s">
        <v>225</v>
      </c>
      <c r="F839" s="93"/>
      <c r="G839" s="93">
        <v>65</v>
      </c>
      <c r="H839" s="93"/>
      <c r="I839" s="93"/>
      <c r="J839" s="93"/>
      <c r="K839" s="93"/>
      <c r="L839" s="93"/>
      <c r="M839" s="73"/>
      <c r="N839" s="138"/>
    </row>
    <row r="840" spans="1:15" x14ac:dyDescent="0.2">
      <c r="A840" s="93"/>
      <c r="B840" s="102"/>
      <c r="C840" s="305"/>
      <c r="D840" s="305"/>
      <c r="E840" s="93" t="s">
        <v>79</v>
      </c>
      <c r="F840" s="93">
        <v>0.3</v>
      </c>
      <c r="G840" s="93">
        <v>1.5</v>
      </c>
      <c r="H840" s="93"/>
      <c r="I840" s="93">
        <v>0.18</v>
      </c>
      <c r="J840" s="93">
        <v>0.17</v>
      </c>
      <c r="K840" s="93" t="s">
        <v>21</v>
      </c>
      <c r="L840" s="93">
        <v>2.35</v>
      </c>
      <c r="M840" s="73">
        <v>130</v>
      </c>
      <c r="N840" s="138">
        <f t="shared" si="58"/>
        <v>3.9E-2</v>
      </c>
    </row>
    <row r="841" spans="1:15" x14ac:dyDescent="0.2">
      <c r="A841" s="93"/>
      <c r="B841" s="102"/>
      <c r="C841" s="305"/>
      <c r="D841" s="305"/>
      <c r="E841" s="93" t="s">
        <v>278</v>
      </c>
      <c r="F841" s="93">
        <v>2.5</v>
      </c>
      <c r="G841" s="93">
        <v>0.2</v>
      </c>
      <c r="H841" s="93"/>
      <c r="I841" s="93" t="s">
        <v>21</v>
      </c>
      <c r="J841" s="93">
        <v>0.24</v>
      </c>
      <c r="K841" s="93" t="s">
        <v>21</v>
      </c>
      <c r="L841" s="93">
        <v>2.25</v>
      </c>
      <c r="M841" s="73">
        <v>74.78</v>
      </c>
      <c r="N841" s="138">
        <f t="shared" si="58"/>
        <v>0.18694999999999998</v>
      </c>
    </row>
    <row r="842" spans="1:15" s="241" customFormat="1" ht="22.5" x14ac:dyDescent="0.2">
      <c r="A842" s="93"/>
      <c r="B842" s="102"/>
      <c r="C842" s="305"/>
      <c r="D842" s="305"/>
      <c r="E842" s="93" t="s">
        <v>279</v>
      </c>
      <c r="F842" s="93"/>
      <c r="G842" s="93"/>
      <c r="H842" s="93">
        <v>100</v>
      </c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/>
    </row>
    <row r="843" spans="1:15" s="241" customFormat="1" x14ac:dyDescent="0.2">
      <c r="A843" s="93"/>
      <c r="B843" s="102"/>
      <c r="C843" s="305"/>
      <c r="D843" s="305"/>
      <c r="E843" s="93" t="s">
        <v>23</v>
      </c>
      <c r="F843" s="93">
        <v>1.2</v>
      </c>
      <c r="G843" s="93"/>
      <c r="H843" s="93"/>
      <c r="I843" s="93"/>
      <c r="J843" s="93"/>
      <c r="K843" s="93"/>
      <c r="L843" s="93"/>
      <c r="M843" s="73">
        <v>420.4</v>
      </c>
      <c r="N843" s="138">
        <f t="shared" si="58"/>
        <v>0.50447999999999993</v>
      </c>
    </row>
    <row r="844" spans="1:15" x14ac:dyDescent="0.2">
      <c r="A844" s="93"/>
      <c r="B844" s="102"/>
      <c r="C844" s="305"/>
      <c r="D844" s="305"/>
      <c r="E844" s="93" t="s">
        <v>211</v>
      </c>
      <c r="F844" s="93">
        <v>46.4</v>
      </c>
      <c r="G844" s="93"/>
      <c r="H844" s="93"/>
      <c r="I844" s="103"/>
      <c r="J844" s="93"/>
      <c r="K844" s="93"/>
      <c r="L844" s="93"/>
      <c r="M844" s="73"/>
      <c r="N844" s="138"/>
    </row>
    <row r="845" spans="1:15" x14ac:dyDescent="0.2">
      <c r="A845" s="93"/>
      <c r="B845" s="102"/>
      <c r="C845" s="305"/>
      <c r="D845" s="305"/>
      <c r="E845" s="93"/>
      <c r="F845" s="93"/>
      <c r="G845" s="93"/>
      <c r="H845" s="93"/>
      <c r="I845" s="124">
        <v>17.808</v>
      </c>
      <c r="J845" s="124">
        <v>37.970000000000006</v>
      </c>
      <c r="K845" s="124">
        <v>46.83</v>
      </c>
      <c r="L845" s="124">
        <v>598.66999999999996</v>
      </c>
      <c r="M845" s="95"/>
      <c r="N845" s="139">
        <f>SUM(N825:N844)</f>
        <v>33.766120000000008</v>
      </c>
    </row>
    <row r="846" spans="1:15" x14ac:dyDescent="0.2">
      <c r="A846" s="173"/>
      <c r="B846" s="167" t="s">
        <v>83</v>
      </c>
      <c r="C846" s="301"/>
      <c r="D846" s="301"/>
      <c r="E846" s="173"/>
      <c r="F846" s="173"/>
      <c r="G846" s="173"/>
      <c r="H846" s="173"/>
      <c r="I846" s="124">
        <v>53.738</v>
      </c>
      <c r="J846" s="124">
        <v>78.600000000000009</v>
      </c>
      <c r="K846" s="124">
        <v>168.35</v>
      </c>
      <c r="L846" s="124">
        <v>1383.04</v>
      </c>
      <c r="M846" s="96"/>
      <c r="N846" s="139">
        <f>N845+N824+N821+N814+N804+N797</f>
        <v>91.675789999999992</v>
      </c>
    </row>
    <row r="847" spans="1:15" x14ac:dyDescent="0.2">
      <c r="A847" s="173"/>
      <c r="B847" s="168" t="s">
        <v>243</v>
      </c>
      <c r="C847" s="341"/>
      <c r="D847" s="341"/>
      <c r="E847" s="125"/>
      <c r="F847" s="125"/>
      <c r="G847" s="125"/>
      <c r="H847" s="173"/>
      <c r="I847" s="118">
        <f>I846+I791</f>
        <v>85.596000000000004</v>
      </c>
      <c r="J847" s="118">
        <f>J846+J791</f>
        <v>116.44400000000002</v>
      </c>
      <c r="K847" s="118">
        <f>K846+K791</f>
        <v>283.93099999999998</v>
      </c>
      <c r="L847" s="118">
        <f>L846+L791</f>
        <v>2308.4499999999998</v>
      </c>
      <c r="M847" s="118"/>
      <c r="N847" s="139">
        <f>N846+N791</f>
        <v>177.91529</v>
      </c>
    </row>
    <row r="848" spans="1:15" ht="21" x14ac:dyDescent="0.2">
      <c r="A848" s="71" t="s">
        <v>85</v>
      </c>
      <c r="B848" s="71" t="s">
        <v>2</v>
      </c>
      <c r="C848" s="332"/>
      <c r="D848" s="332"/>
      <c r="E848" s="71" t="s">
        <v>3</v>
      </c>
      <c r="F848" s="71" t="s">
        <v>4</v>
      </c>
      <c r="G848" s="71" t="s">
        <v>5</v>
      </c>
      <c r="H848" s="71" t="s">
        <v>6</v>
      </c>
      <c r="I848" s="71" t="s">
        <v>7</v>
      </c>
      <c r="J848" s="71" t="s">
        <v>8</v>
      </c>
      <c r="K848" s="71" t="s">
        <v>9</v>
      </c>
      <c r="L848" s="71" t="s">
        <v>10</v>
      </c>
      <c r="M848" s="73" t="s">
        <v>11</v>
      </c>
      <c r="N848" s="138"/>
    </row>
    <row r="849" spans="1:14" x14ac:dyDescent="0.2">
      <c r="A849" s="514" t="s">
        <v>315</v>
      </c>
      <c r="B849" s="515"/>
      <c r="C849" s="338"/>
      <c r="D849" s="338"/>
      <c r="E849" s="76"/>
      <c r="F849" s="76"/>
      <c r="G849" s="76"/>
      <c r="H849" s="74"/>
      <c r="I849" s="76"/>
      <c r="J849" s="76"/>
      <c r="K849" s="76"/>
      <c r="L849" s="76"/>
      <c r="M849" s="88"/>
      <c r="N849" s="138"/>
    </row>
    <row r="850" spans="1:14" x14ac:dyDescent="0.2">
      <c r="A850" s="516" t="s">
        <v>14</v>
      </c>
      <c r="B850" s="517"/>
      <c r="C850" s="319"/>
      <c r="D850" s="319"/>
      <c r="E850" s="76"/>
      <c r="F850" s="76"/>
      <c r="G850" s="76"/>
      <c r="H850" s="74"/>
      <c r="I850" s="76"/>
      <c r="J850" s="76"/>
      <c r="K850" s="76"/>
      <c r="L850" s="76"/>
      <c r="M850" s="88"/>
      <c r="N850" s="138"/>
    </row>
    <row r="851" spans="1:14" x14ac:dyDescent="0.2">
      <c r="B851" s="518" t="s">
        <v>86</v>
      </c>
      <c r="C851" s="339"/>
      <c r="D851" s="339"/>
      <c r="E851" s="76" t="s">
        <v>87</v>
      </c>
      <c r="F851" s="76">
        <v>48</v>
      </c>
      <c r="G851" s="76">
        <v>47.52</v>
      </c>
      <c r="H851" s="74"/>
      <c r="I851" s="76">
        <v>3.36</v>
      </c>
      <c r="J851" s="76">
        <v>0.56999999999999995</v>
      </c>
      <c r="K851" s="76">
        <v>30.36</v>
      </c>
      <c r="L851" s="76">
        <v>156.80000000000001</v>
      </c>
      <c r="M851" s="88">
        <v>44</v>
      </c>
      <c r="N851" s="138">
        <f t="shared" ref="N851:N908" si="60">F851*M851/1000</f>
        <v>2.1120000000000001</v>
      </c>
    </row>
    <row r="852" spans="1:14" x14ac:dyDescent="0.2">
      <c r="A852" s="76" t="s">
        <v>88</v>
      </c>
      <c r="B852" s="519"/>
      <c r="C852" s="340"/>
      <c r="D852" s="340"/>
      <c r="E852" s="76" t="s">
        <v>89</v>
      </c>
      <c r="F852" s="76">
        <v>40.5</v>
      </c>
      <c r="G852" s="76">
        <v>40</v>
      </c>
      <c r="H852" s="74"/>
      <c r="I852" s="76">
        <v>6.76</v>
      </c>
      <c r="J852" s="76">
        <v>3.75</v>
      </c>
      <c r="K852" s="76">
        <v>0.81</v>
      </c>
      <c r="L852" s="76">
        <v>64.400000000000006</v>
      </c>
      <c r="M852" s="88">
        <v>185</v>
      </c>
      <c r="N852" s="138">
        <f t="shared" si="60"/>
        <v>7.4924999999999997</v>
      </c>
    </row>
    <row r="853" spans="1:14" ht="22.5" x14ac:dyDescent="0.2">
      <c r="A853" s="76" t="s">
        <v>90</v>
      </c>
      <c r="B853" s="519"/>
      <c r="C853" s="429" t="s">
        <v>407</v>
      </c>
      <c r="D853" s="429" t="s">
        <v>408</v>
      </c>
      <c r="E853" s="76" t="s">
        <v>91</v>
      </c>
      <c r="F853" s="76">
        <v>10</v>
      </c>
      <c r="G853" s="76">
        <v>10</v>
      </c>
      <c r="H853" s="74"/>
      <c r="I853" s="76">
        <v>1.27</v>
      </c>
      <c r="J853" s="76">
        <v>1.1499999999999999</v>
      </c>
      <c r="K853" s="76">
        <v>7.0000000000000007E-2</v>
      </c>
      <c r="L853" s="76">
        <v>15.7</v>
      </c>
      <c r="M853" s="88">
        <v>122.22</v>
      </c>
      <c r="N853" s="138">
        <f t="shared" si="60"/>
        <v>1.2222</v>
      </c>
    </row>
    <row r="854" spans="1:14" x14ac:dyDescent="0.2">
      <c r="A854" s="76"/>
      <c r="B854" s="92"/>
      <c r="C854" s="92"/>
      <c r="D854" s="92"/>
      <c r="E854" s="76" t="s">
        <v>20</v>
      </c>
      <c r="F854" s="76">
        <v>15</v>
      </c>
      <c r="G854" s="76">
        <v>15</v>
      </c>
      <c r="H854" s="74"/>
      <c r="I854" s="76" t="s">
        <v>21</v>
      </c>
      <c r="J854" s="76" t="s">
        <v>21</v>
      </c>
      <c r="K854" s="76">
        <v>14.97</v>
      </c>
      <c r="L854" s="76">
        <v>56.85</v>
      </c>
      <c r="M854" s="88">
        <v>54</v>
      </c>
      <c r="N854" s="138">
        <f t="shared" si="60"/>
        <v>0.81</v>
      </c>
    </row>
    <row r="855" spans="1:14" x14ac:dyDescent="0.2">
      <c r="A855" s="76"/>
      <c r="B855" s="74"/>
      <c r="C855" s="311"/>
      <c r="D855" s="311"/>
      <c r="E855" s="76" t="s">
        <v>92</v>
      </c>
      <c r="F855" s="76">
        <v>20.5</v>
      </c>
      <c r="G855" s="76">
        <v>20</v>
      </c>
      <c r="H855" s="74"/>
      <c r="I855" s="76">
        <v>3.8</v>
      </c>
      <c r="J855" s="76" t="s">
        <v>21</v>
      </c>
      <c r="K855" s="76">
        <v>13.24</v>
      </c>
      <c r="L855" s="76">
        <v>52.4</v>
      </c>
      <c r="M855" s="88">
        <v>130</v>
      </c>
      <c r="N855" s="138">
        <f t="shared" si="60"/>
        <v>2.665</v>
      </c>
    </row>
    <row r="856" spans="1:14" x14ac:dyDescent="0.2">
      <c r="A856" s="76"/>
      <c r="B856" s="74"/>
      <c r="C856" s="311"/>
      <c r="D856" s="311"/>
      <c r="E856" s="76" t="s">
        <v>23</v>
      </c>
      <c r="F856" s="76">
        <v>5</v>
      </c>
      <c r="G856" s="76">
        <v>5</v>
      </c>
      <c r="H856" s="74"/>
      <c r="I856" s="76">
        <v>0.04</v>
      </c>
      <c r="J856" s="76">
        <v>3.63</v>
      </c>
      <c r="K856" s="76">
        <v>0.28000000000000003</v>
      </c>
      <c r="L856" s="76">
        <v>33.049999999999997</v>
      </c>
      <c r="M856" s="88">
        <v>260</v>
      </c>
      <c r="N856" s="138">
        <f t="shared" si="60"/>
        <v>1.3</v>
      </c>
    </row>
    <row r="857" spans="1:14" x14ac:dyDescent="0.2">
      <c r="A857" s="76"/>
      <c r="B857" s="74"/>
      <c r="C857" s="311"/>
      <c r="D857" s="311"/>
      <c r="E857" s="76" t="s">
        <v>93</v>
      </c>
      <c r="F857" s="76">
        <v>5</v>
      </c>
      <c r="G857" s="76">
        <v>5</v>
      </c>
      <c r="H857" s="74"/>
      <c r="I857" s="76">
        <v>0.43</v>
      </c>
      <c r="J857" s="76">
        <v>0.03</v>
      </c>
      <c r="K857" s="76">
        <v>1.19</v>
      </c>
      <c r="L857" s="76">
        <v>10.45</v>
      </c>
      <c r="M857" s="88">
        <v>33.33</v>
      </c>
      <c r="N857" s="138">
        <f t="shared" si="60"/>
        <v>0.16664999999999996</v>
      </c>
    </row>
    <row r="858" spans="1:14" x14ac:dyDescent="0.2">
      <c r="A858" s="76"/>
      <c r="B858" s="74"/>
      <c r="C858" s="311"/>
      <c r="D858" s="311"/>
      <c r="E858" s="76" t="s">
        <v>94</v>
      </c>
      <c r="F858" s="76">
        <v>5</v>
      </c>
      <c r="G858" s="76">
        <v>5</v>
      </c>
      <c r="H858" s="74"/>
      <c r="I858" s="76">
        <v>0.14000000000000001</v>
      </c>
      <c r="J858" s="76">
        <v>1</v>
      </c>
      <c r="K858" s="76">
        <v>0.16</v>
      </c>
      <c r="L858" s="76">
        <v>10.3</v>
      </c>
      <c r="M858" s="88">
        <v>114</v>
      </c>
      <c r="N858" s="138">
        <f t="shared" si="60"/>
        <v>0.56999999999999995</v>
      </c>
    </row>
    <row r="859" spans="1:14" x14ac:dyDescent="0.2">
      <c r="A859" s="76"/>
      <c r="B859" s="74"/>
      <c r="C859" s="311"/>
      <c r="D859" s="311"/>
      <c r="E859" s="76" t="s">
        <v>95</v>
      </c>
      <c r="F859" s="76"/>
      <c r="G859" s="76">
        <v>225</v>
      </c>
      <c r="H859" s="74"/>
      <c r="I859" s="76" t="s">
        <v>21</v>
      </c>
      <c r="J859" s="76" t="s">
        <v>21</v>
      </c>
      <c r="K859" s="76" t="s">
        <v>21</v>
      </c>
      <c r="L859" s="76" t="s">
        <v>21</v>
      </c>
      <c r="M859" s="88"/>
      <c r="N859" s="138">
        <f t="shared" si="60"/>
        <v>0</v>
      </c>
    </row>
    <row r="860" spans="1:14" x14ac:dyDescent="0.2">
      <c r="A860" s="76"/>
      <c r="B860" s="74"/>
      <c r="C860" s="311"/>
      <c r="D860" s="311"/>
      <c r="E860" s="76" t="s">
        <v>96</v>
      </c>
      <c r="F860" s="76"/>
      <c r="G860" s="76">
        <v>200</v>
      </c>
      <c r="H860" s="74"/>
      <c r="I860" s="76" t="s">
        <v>21</v>
      </c>
      <c r="J860" s="76" t="s">
        <v>21</v>
      </c>
      <c r="K860" s="76" t="s">
        <v>21</v>
      </c>
      <c r="L860" s="76" t="s">
        <v>21</v>
      </c>
      <c r="M860" s="88"/>
      <c r="N860" s="138">
        <f t="shared" si="60"/>
        <v>0</v>
      </c>
    </row>
    <row r="861" spans="1:14" x14ac:dyDescent="0.2">
      <c r="A861" s="76"/>
      <c r="B861" s="74"/>
      <c r="C861" s="311"/>
      <c r="D861" s="311"/>
      <c r="E861" s="76" t="s">
        <v>23</v>
      </c>
      <c r="F861" s="76">
        <v>10</v>
      </c>
      <c r="G861" s="76">
        <v>10</v>
      </c>
      <c r="H861" s="74"/>
      <c r="I861" s="76">
        <v>0.08</v>
      </c>
      <c r="J861" s="76">
        <v>7.25</v>
      </c>
      <c r="K861" s="76">
        <v>0.26</v>
      </c>
      <c r="L861" s="76">
        <v>66.099999999999994</v>
      </c>
      <c r="M861" s="88">
        <v>260</v>
      </c>
      <c r="N861" s="138">
        <f t="shared" si="60"/>
        <v>2.6</v>
      </c>
    </row>
    <row r="862" spans="1:14" ht="22.5" x14ac:dyDescent="0.2">
      <c r="A862" s="76"/>
      <c r="B862" s="74"/>
      <c r="C862" s="311"/>
      <c r="D862" s="311"/>
      <c r="E862" s="76"/>
      <c r="F862" s="76"/>
      <c r="G862" s="76"/>
      <c r="H862" s="74" t="s">
        <v>97</v>
      </c>
      <c r="I862" s="78">
        <v>15.879999999999997</v>
      </c>
      <c r="J862" s="78">
        <v>17.380000000000003</v>
      </c>
      <c r="K862" s="78">
        <v>61.339999999999996</v>
      </c>
      <c r="L862" s="78">
        <v>466.04999999999995</v>
      </c>
      <c r="M862" s="73"/>
      <c r="N862" s="139">
        <f>SUM(N851:N861)</f>
        <v>18.938350000000003</v>
      </c>
    </row>
    <row r="863" spans="1:14" ht="22.5" x14ac:dyDescent="0.2">
      <c r="A863" s="76" t="s">
        <v>98</v>
      </c>
      <c r="B863" s="501" t="s">
        <v>99</v>
      </c>
      <c r="C863" s="311"/>
      <c r="D863" s="311"/>
      <c r="E863" s="93" t="s">
        <v>100</v>
      </c>
      <c r="F863" s="93">
        <v>6</v>
      </c>
      <c r="G863" s="93"/>
      <c r="H863" s="93"/>
      <c r="I863" s="93">
        <v>0.9</v>
      </c>
      <c r="J863" s="93">
        <v>0.21</v>
      </c>
      <c r="K863" s="93"/>
      <c r="L863" s="93"/>
      <c r="M863" s="73">
        <v>249</v>
      </c>
      <c r="N863" s="138">
        <f t="shared" si="60"/>
        <v>1.494</v>
      </c>
    </row>
    <row r="864" spans="1:14" x14ac:dyDescent="0.2">
      <c r="A864" s="76"/>
      <c r="B864" s="501"/>
      <c r="C864" s="311">
        <v>200</v>
      </c>
      <c r="D864" s="311">
        <v>200</v>
      </c>
      <c r="E864" s="93" t="s">
        <v>20</v>
      </c>
      <c r="F864" s="93">
        <v>18</v>
      </c>
      <c r="G864" s="93"/>
      <c r="H864" s="93"/>
      <c r="I864" s="93"/>
      <c r="J864" s="93" t="s">
        <v>21</v>
      </c>
      <c r="K864" s="93">
        <v>17.96</v>
      </c>
      <c r="L864" s="93">
        <v>68.22</v>
      </c>
      <c r="M864" s="73">
        <v>54</v>
      </c>
      <c r="N864" s="138">
        <f t="shared" si="60"/>
        <v>0.97199999999999998</v>
      </c>
    </row>
    <row r="865" spans="1:14" x14ac:dyDescent="0.2">
      <c r="A865" s="76"/>
      <c r="B865" s="501"/>
      <c r="C865" s="311"/>
      <c r="D865" s="311"/>
      <c r="E865" s="93" t="s">
        <v>101</v>
      </c>
      <c r="F865" s="93">
        <v>110</v>
      </c>
      <c r="G865" s="93"/>
      <c r="H865" s="93"/>
      <c r="I865" s="93">
        <v>3.08</v>
      </c>
      <c r="J865" s="93">
        <v>3.52</v>
      </c>
      <c r="K865" s="93">
        <v>2.35</v>
      </c>
      <c r="L865" s="93">
        <v>63.8</v>
      </c>
      <c r="M865" s="73">
        <v>37.549999999999997</v>
      </c>
      <c r="N865" s="138">
        <f t="shared" si="60"/>
        <v>4.1304999999999996</v>
      </c>
    </row>
    <row r="866" spans="1:14" x14ac:dyDescent="0.2">
      <c r="A866" s="76"/>
      <c r="B866" s="74"/>
      <c r="C866" s="311"/>
      <c r="D866" s="311"/>
      <c r="E866" s="93"/>
      <c r="F866" s="93"/>
      <c r="G866" s="93"/>
      <c r="H866" s="93">
        <v>200</v>
      </c>
      <c r="I866" s="94">
        <v>3.98</v>
      </c>
      <c r="J866" s="94">
        <v>3.73</v>
      </c>
      <c r="K866" s="94">
        <v>20.310000000000002</v>
      </c>
      <c r="L866" s="94">
        <v>132.01999999999998</v>
      </c>
      <c r="M866" s="95"/>
      <c r="N866" s="139">
        <f>SUM(N863:N865)</f>
        <v>6.5964999999999998</v>
      </c>
    </row>
    <row r="867" spans="1:14" x14ac:dyDescent="0.2">
      <c r="A867" s="76"/>
      <c r="B867" s="501" t="s">
        <v>30</v>
      </c>
      <c r="C867" s="311">
        <v>70</v>
      </c>
      <c r="D867" s="311">
        <v>90</v>
      </c>
      <c r="E867" s="76" t="s">
        <v>31</v>
      </c>
      <c r="F867" s="76">
        <v>80</v>
      </c>
      <c r="G867" s="76">
        <v>80</v>
      </c>
      <c r="H867" s="74"/>
      <c r="I867" s="76">
        <v>6.96</v>
      </c>
      <c r="J867" s="76">
        <v>1.2</v>
      </c>
      <c r="K867" s="76">
        <v>32.96</v>
      </c>
      <c r="L867" s="76">
        <v>181</v>
      </c>
      <c r="M867" s="88">
        <v>31.52</v>
      </c>
      <c r="N867" s="138">
        <f t="shared" si="60"/>
        <v>2.5215999999999998</v>
      </c>
    </row>
    <row r="868" spans="1:14" x14ac:dyDescent="0.2">
      <c r="A868" s="76"/>
      <c r="B868" s="501"/>
      <c r="C868" s="311">
        <v>10</v>
      </c>
      <c r="D868" s="311">
        <v>10</v>
      </c>
      <c r="E868" s="76" t="s">
        <v>32</v>
      </c>
      <c r="F868" s="76">
        <v>10</v>
      </c>
      <c r="G868" s="76"/>
      <c r="H868" s="74"/>
      <c r="I868" s="76">
        <v>2.68</v>
      </c>
      <c r="J868" s="76">
        <v>2.57</v>
      </c>
      <c r="K868" s="76" t="s">
        <v>21</v>
      </c>
      <c r="L868" s="76">
        <v>33.79</v>
      </c>
      <c r="M868" s="88">
        <v>316.5</v>
      </c>
      <c r="N868" s="138">
        <f t="shared" si="60"/>
        <v>3.165</v>
      </c>
    </row>
    <row r="869" spans="1:14" x14ac:dyDescent="0.2">
      <c r="A869" s="76"/>
      <c r="B869" s="74"/>
      <c r="C869" s="311">
        <v>10</v>
      </c>
      <c r="D869" s="311">
        <v>10</v>
      </c>
      <c r="E869" s="76" t="s">
        <v>33</v>
      </c>
      <c r="F869" s="76">
        <v>10</v>
      </c>
      <c r="G869" s="76"/>
      <c r="H869" s="74"/>
      <c r="I869" s="76">
        <v>0.08</v>
      </c>
      <c r="J869" s="76">
        <v>7.25</v>
      </c>
      <c r="K869" s="76">
        <v>0.26</v>
      </c>
      <c r="L869" s="76">
        <v>66.099999999999994</v>
      </c>
      <c r="M869" s="88">
        <v>260</v>
      </c>
      <c r="N869" s="138">
        <f t="shared" si="60"/>
        <v>2.6</v>
      </c>
    </row>
    <row r="870" spans="1:14" ht="33.75" x14ac:dyDescent="0.2">
      <c r="A870" s="76"/>
      <c r="B870" s="74"/>
      <c r="C870" s="311"/>
      <c r="D870" s="311"/>
      <c r="E870" s="76"/>
      <c r="F870" s="76"/>
      <c r="G870" s="76"/>
      <c r="H870" s="74" t="s">
        <v>35</v>
      </c>
      <c r="I870" s="78">
        <v>9.7200000000000006</v>
      </c>
      <c r="J870" s="78">
        <v>11.02</v>
      </c>
      <c r="K870" s="78">
        <v>33.22</v>
      </c>
      <c r="L870" s="78">
        <v>280.89</v>
      </c>
      <c r="M870" s="73"/>
      <c r="N870" s="139">
        <f>SUM(N867:N869)</f>
        <v>8.2866</v>
      </c>
    </row>
    <row r="871" spans="1:14" x14ac:dyDescent="0.2">
      <c r="A871" s="76" t="s">
        <v>38</v>
      </c>
      <c r="B871" s="457" t="s">
        <v>439</v>
      </c>
      <c r="C871" s="311">
        <v>200</v>
      </c>
      <c r="D871" s="311">
        <v>200</v>
      </c>
      <c r="E871" s="461" t="s">
        <v>430</v>
      </c>
      <c r="F871" s="76">
        <v>200</v>
      </c>
      <c r="G871" s="76">
        <v>200</v>
      </c>
      <c r="H871" s="74">
        <v>200</v>
      </c>
      <c r="I871" s="78">
        <v>1</v>
      </c>
      <c r="J871" s="78">
        <v>0.1</v>
      </c>
      <c r="K871" s="78">
        <v>18.2</v>
      </c>
      <c r="L871" s="78">
        <v>98.2</v>
      </c>
      <c r="M871" s="97">
        <v>90</v>
      </c>
      <c r="N871" s="139">
        <f t="shared" si="60"/>
        <v>18</v>
      </c>
    </row>
    <row r="872" spans="1:14" x14ac:dyDescent="0.2">
      <c r="A872" s="75"/>
      <c r="B872" s="98"/>
      <c r="C872" s="98"/>
      <c r="D872" s="98"/>
      <c r="E872" s="76"/>
      <c r="F872" s="76"/>
      <c r="G872" s="76"/>
      <c r="H872" s="74"/>
      <c r="I872" s="78"/>
      <c r="J872" s="78"/>
      <c r="K872" s="78"/>
      <c r="L872" s="78"/>
      <c r="M872" s="97"/>
      <c r="N872" s="139"/>
    </row>
    <row r="873" spans="1:14" x14ac:dyDescent="0.2">
      <c r="A873" s="75"/>
      <c r="B873" s="98" t="s">
        <v>102</v>
      </c>
      <c r="C873" s="98">
        <v>120</v>
      </c>
      <c r="D873" s="98">
        <v>120</v>
      </c>
      <c r="E873" s="76" t="s">
        <v>45</v>
      </c>
      <c r="F873" s="76">
        <v>120</v>
      </c>
      <c r="G873" s="76">
        <v>120</v>
      </c>
      <c r="H873" s="74">
        <v>120</v>
      </c>
      <c r="I873" s="78">
        <v>0.48</v>
      </c>
      <c r="J873" s="78">
        <v>0.42</v>
      </c>
      <c r="K873" s="78">
        <v>10.98</v>
      </c>
      <c r="L873" s="78">
        <v>47.52</v>
      </c>
      <c r="M873" s="97">
        <v>99</v>
      </c>
      <c r="N873" s="139">
        <f t="shared" si="60"/>
        <v>11.88</v>
      </c>
    </row>
    <row r="874" spans="1:14" x14ac:dyDescent="0.2">
      <c r="A874" s="75"/>
      <c r="B874" s="98"/>
      <c r="C874" s="98"/>
      <c r="D874" s="98"/>
      <c r="E874" s="76"/>
      <c r="F874" s="76"/>
      <c r="G874" s="76"/>
      <c r="H874" s="74"/>
      <c r="I874" s="78"/>
      <c r="J874" s="78"/>
      <c r="K874" s="78"/>
      <c r="L874" s="78"/>
      <c r="M874" s="97"/>
      <c r="N874" s="138"/>
    </row>
    <row r="875" spans="1:14" x14ac:dyDescent="0.2">
      <c r="A875" s="475" t="s">
        <v>39</v>
      </c>
      <c r="B875" s="500"/>
      <c r="C875" s="307"/>
      <c r="D875" s="307"/>
      <c r="E875" s="76"/>
      <c r="F875" s="76"/>
      <c r="G875" s="76"/>
      <c r="H875" s="74"/>
      <c r="I875" s="78">
        <v>31.06</v>
      </c>
      <c r="J875" s="78">
        <v>32.650000000000006</v>
      </c>
      <c r="K875" s="78">
        <v>144.04999999999998</v>
      </c>
      <c r="L875" s="78">
        <v>1024.68</v>
      </c>
      <c r="M875" s="78"/>
      <c r="N875" s="140">
        <f>N873+N871+N870+N866+N862</f>
        <v>63.701450000000008</v>
      </c>
    </row>
    <row r="876" spans="1:14" x14ac:dyDescent="0.2">
      <c r="A876" s="76" t="s">
        <v>40</v>
      </c>
      <c r="B876" s="74"/>
      <c r="C876" s="311"/>
      <c r="D876" s="311"/>
      <c r="E876" s="76"/>
      <c r="F876" s="76"/>
      <c r="G876" s="76"/>
      <c r="H876" s="74"/>
      <c r="I876" s="76"/>
      <c r="J876" s="76"/>
      <c r="K876" s="76"/>
      <c r="L876" s="76"/>
      <c r="M876" s="88"/>
      <c r="N876" s="138"/>
    </row>
    <row r="877" spans="1:14" x14ac:dyDescent="0.2">
      <c r="A877" s="181" t="s">
        <v>41</v>
      </c>
      <c r="B877" s="472" t="s">
        <v>42</v>
      </c>
      <c r="C877" s="308"/>
      <c r="D877" s="308"/>
      <c r="E877" s="181" t="s">
        <v>43</v>
      </c>
      <c r="F877" s="181">
        <v>100</v>
      </c>
      <c r="G877" s="181">
        <v>80</v>
      </c>
      <c r="H877" s="179"/>
      <c r="I877" s="181">
        <v>1.3</v>
      </c>
      <c r="J877" s="181">
        <v>0.08</v>
      </c>
      <c r="K877" s="181">
        <v>6.06</v>
      </c>
      <c r="L877" s="181">
        <v>27.2</v>
      </c>
      <c r="M877" s="73">
        <v>17</v>
      </c>
      <c r="N877" s="138">
        <f t="shared" si="60"/>
        <v>1.7</v>
      </c>
    </row>
    <row r="878" spans="1:14" ht="11.25" customHeight="1" x14ac:dyDescent="0.2">
      <c r="A878" s="181"/>
      <c r="B878" s="502"/>
      <c r="C878" s="309">
        <v>80</v>
      </c>
      <c r="D878" s="309">
        <v>120</v>
      </c>
      <c r="E878" s="181" t="s">
        <v>44</v>
      </c>
      <c r="F878" s="181">
        <v>10</v>
      </c>
      <c r="G878" s="181">
        <v>10</v>
      </c>
      <c r="H878" s="179"/>
      <c r="I878" s="181"/>
      <c r="J878" s="181"/>
      <c r="K878" s="181">
        <v>9.98</v>
      </c>
      <c r="L878" s="181">
        <v>37.9</v>
      </c>
      <c r="M878" s="82">
        <v>54</v>
      </c>
      <c r="N878" s="138">
        <f t="shared" si="60"/>
        <v>0.54</v>
      </c>
    </row>
    <row r="879" spans="1:14" x14ac:dyDescent="0.2">
      <c r="A879" s="181"/>
      <c r="B879" s="170"/>
      <c r="C879" s="310"/>
      <c r="D879" s="310"/>
      <c r="E879" s="181" t="s">
        <v>45</v>
      </c>
      <c r="F879" s="181">
        <v>28.3</v>
      </c>
      <c r="G879" s="181">
        <v>25</v>
      </c>
      <c r="H879" s="179"/>
      <c r="I879" s="181">
        <v>1.0999999999999999E-2</v>
      </c>
      <c r="J879" s="181">
        <v>0.09</v>
      </c>
      <c r="K879" s="181">
        <v>2.04</v>
      </c>
      <c r="L879" s="181">
        <v>11.21</v>
      </c>
      <c r="M879" s="73">
        <v>99</v>
      </c>
      <c r="N879" s="138">
        <f t="shared" si="60"/>
        <v>2.8017000000000003</v>
      </c>
    </row>
    <row r="880" spans="1:14" x14ac:dyDescent="0.2">
      <c r="A880" s="181"/>
      <c r="B880" s="179"/>
      <c r="C880" s="311"/>
      <c r="D880" s="311"/>
      <c r="E880" s="181" t="s">
        <v>46</v>
      </c>
      <c r="F880" s="181">
        <v>7</v>
      </c>
      <c r="G880" s="181">
        <v>7</v>
      </c>
      <c r="H880" s="179"/>
      <c r="I880" s="181"/>
      <c r="J880" s="181">
        <v>6.93</v>
      </c>
      <c r="K880" s="181"/>
      <c r="L880" s="181">
        <v>62.93</v>
      </c>
      <c r="M880" s="82">
        <v>74</v>
      </c>
      <c r="N880" s="138">
        <f t="shared" si="60"/>
        <v>0.51800000000000002</v>
      </c>
    </row>
    <row r="881" spans="1:14" x14ac:dyDescent="0.2">
      <c r="A881" s="181"/>
      <c r="B881" s="179"/>
      <c r="C881" s="311"/>
      <c r="D881" s="311"/>
      <c r="E881" s="181"/>
      <c r="F881" s="181"/>
      <c r="G881" s="181"/>
      <c r="H881" s="179">
        <v>100</v>
      </c>
      <c r="I881" s="78">
        <v>1.3109999999999999</v>
      </c>
      <c r="J881" s="78">
        <v>7.1</v>
      </c>
      <c r="K881" s="78">
        <v>18.079999999999998</v>
      </c>
      <c r="L881" s="78">
        <v>139.24</v>
      </c>
      <c r="M881" s="79"/>
      <c r="N881" s="139">
        <f>SUM(N877:N880)</f>
        <v>5.5597000000000003</v>
      </c>
    </row>
    <row r="882" spans="1:14" x14ac:dyDescent="0.2">
      <c r="A882" s="76" t="s">
        <v>109</v>
      </c>
      <c r="B882" s="472" t="s">
        <v>110</v>
      </c>
      <c r="C882" s="308"/>
      <c r="D882" s="308"/>
      <c r="E882" s="76" t="s">
        <v>50</v>
      </c>
      <c r="F882" s="76">
        <v>100</v>
      </c>
      <c r="G882" s="76">
        <v>72</v>
      </c>
      <c r="H882" s="74"/>
      <c r="I882" s="76">
        <v>2</v>
      </c>
      <c r="J882" s="76">
        <v>0.28000000000000003</v>
      </c>
      <c r="K882" s="76">
        <v>12.45</v>
      </c>
      <c r="L882" s="76">
        <v>57.6</v>
      </c>
      <c r="M882" s="88">
        <v>17</v>
      </c>
      <c r="N882" s="138">
        <f t="shared" si="60"/>
        <v>1.7</v>
      </c>
    </row>
    <row r="883" spans="1:14" ht="22.5" x14ac:dyDescent="0.2">
      <c r="A883" s="76"/>
      <c r="B883" s="502"/>
      <c r="C883" s="422" t="s">
        <v>57</v>
      </c>
      <c r="D883" s="422" t="s">
        <v>57</v>
      </c>
      <c r="E883" s="76" t="s">
        <v>111</v>
      </c>
      <c r="F883" s="76">
        <v>5</v>
      </c>
      <c r="G883" s="76">
        <v>5</v>
      </c>
      <c r="H883" s="74"/>
      <c r="I883" s="76">
        <v>0.37</v>
      </c>
      <c r="J883" s="76">
        <v>0.12</v>
      </c>
      <c r="K883" s="76">
        <v>2.77</v>
      </c>
      <c r="L883" s="76">
        <v>15.83</v>
      </c>
      <c r="M883" s="88">
        <v>23</v>
      </c>
      <c r="N883" s="138">
        <f t="shared" si="60"/>
        <v>0.115</v>
      </c>
    </row>
    <row r="884" spans="1:14" x14ac:dyDescent="0.2">
      <c r="A884" s="76"/>
      <c r="B884" s="473"/>
      <c r="C884" s="310"/>
      <c r="D884" s="310"/>
      <c r="E884" s="76" t="s">
        <v>43</v>
      </c>
      <c r="F884" s="76">
        <v>12.5</v>
      </c>
      <c r="G884" s="76">
        <v>10</v>
      </c>
      <c r="H884" s="74"/>
      <c r="I884" s="76">
        <v>0.16300000000000001</v>
      </c>
      <c r="J884" s="76">
        <v>0.01</v>
      </c>
      <c r="K884" s="76">
        <v>0.84</v>
      </c>
      <c r="L884" s="76">
        <v>3.4</v>
      </c>
      <c r="M884" s="88">
        <v>17</v>
      </c>
      <c r="N884" s="138">
        <f t="shared" si="60"/>
        <v>0.21249999999999999</v>
      </c>
    </row>
    <row r="885" spans="1:14" x14ac:dyDescent="0.2">
      <c r="A885" s="76"/>
      <c r="B885" s="74"/>
      <c r="C885" s="311"/>
      <c r="D885" s="311"/>
      <c r="E885" s="76" t="s">
        <v>52</v>
      </c>
      <c r="F885" s="76">
        <v>12</v>
      </c>
      <c r="G885" s="76">
        <v>10</v>
      </c>
      <c r="H885" s="74"/>
      <c r="I885" s="76">
        <v>0.16</v>
      </c>
      <c r="J885" s="76"/>
      <c r="K885" s="76">
        <v>0.98</v>
      </c>
      <c r="L885" s="76">
        <v>4.13</v>
      </c>
      <c r="M885" s="88">
        <v>22</v>
      </c>
      <c r="N885" s="138">
        <f t="shared" si="60"/>
        <v>0.26400000000000001</v>
      </c>
    </row>
    <row r="886" spans="1:14" x14ac:dyDescent="0.2">
      <c r="A886" s="76"/>
      <c r="B886" s="74"/>
      <c r="C886" s="311"/>
      <c r="D886" s="311"/>
      <c r="E886" s="76" t="s">
        <v>51</v>
      </c>
      <c r="F886" s="76">
        <v>2.5</v>
      </c>
      <c r="G886" s="76">
        <v>2.5</v>
      </c>
      <c r="H886" s="74"/>
      <c r="I886" s="76"/>
      <c r="J886" s="76">
        <v>2.4900000000000002</v>
      </c>
      <c r="K886" s="76"/>
      <c r="L886" s="76">
        <v>22.48</v>
      </c>
      <c r="M886" s="88">
        <v>74</v>
      </c>
      <c r="N886" s="138">
        <f t="shared" si="60"/>
        <v>0.185</v>
      </c>
    </row>
    <row r="887" spans="1:14" x14ac:dyDescent="0.2">
      <c r="A887" s="76"/>
      <c r="B887" s="74"/>
      <c r="C887" s="311"/>
      <c r="D887" s="311"/>
      <c r="E887" s="76" t="s">
        <v>112</v>
      </c>
      <c r="F887" s="76">
        <v>187.5</v>
      </c>
      <c r="G887" s="76">
        <v>187.5</v>
      </c>
      <c r="H887" s="74"/>
      <c r="I887" s="76">
        <v>0.7</v>
      </c>
      <c r="J887" s="76">
        <v>0.17</v>
      </c>
      <c r="K887" s="76"/>
      <c r="L887" s="76">
        <v>5.25</v>
      </c>
      <c r="M887" s="88">
        <v>6</v>
      </c>
      <c r="N887" s="138">
        <f t="shared" si="60"/>
        <v>1.125</v>
      </c>
    </row>
    <row r="888" spans="1:14" x14ac:dyDescent="0.2">
      <c r="A888" s="76"/>
      <c r="B888" s="74"/>
      <c r="C888" s="311"/>
      <c r="D888" s="311"/>
      <c r="E888" s="76" t="s">
        <v>22</v>
      </c>
      <c r="F888" s="76">
        <v>1</v>
      </c>
      <c r="G888" s="76"/>
      <c r="H888" s="74"/>
      <c r="I888" s="76"/>
      <c r="J888" s="76"/>
      <c r="K888" s="76" t="s">
        <v>21</v>
      </c>
      <c r="L888" s="76"/>
      <c r="M888" s="88">
        <v>8</v>
      </c>
      <c r="N888" s="138">
        <f t="shared" si="60"/>
        <v>8.0000000000000002E-3</v>
      </c>
    </row>
    <row r="889" spans="1:14" x14ac:dyDescent="0.2">
      <c r="A889" s="76"/>
      <c r="B889" s="74"/>
      <c r="C889" s="311"/>
      <c r="D889" s="311"/>
      <c r="E889" s="76" t="s">
        <v>55</v>
      </c>
      <c r="F889" s="76">
        <v>54</v>
      </c>
      <c r="G889" s="76" t="s">
        <v>113</v>
      </c>
      <c r="H889" s="74"/>
      <c r="I889" s="76">
        <v>10</v>
      </c>
      <c r="J889" s="76">
        <v>6.48</v>
      </c>
      <c r="K889" s="76" t="s">
        <v>21</v>
      </c>
      <c r="L889" s="76">
        <v>88.29</v>
      </c>
      <c r="M889" s="88">
        <v>260</v>
      </c>
      <c r="N889" s="138">
        <f t="shared" si="60"/>
        <v>14.04</v>
      </c>
    </row>
    <row r="890" spans="1:14" ht="22.5" x14ac:dyDescent="0.2">
      <c r="A890" s="76"/>
      <c r="B890" s="74"/>
      <c r="C890" s="311"/>
      <c r="D890" s="311"/>
      <c r="E890" s="76"/>
      <c r="F890" s="76"/>
      <c r="G890" s="76"/>
      <c r="H890" s="74" t="s">
        <v>57</v>
      </c>
      <c r="I890" s="78">
        <v>13.393000000000001</v>
      </c>
      <c r="J890" s="78">
        <v>9.5500000000000007</v>
      </c>
      <c r="K890" s="78">
        <v>17.04</v>
      </c>
      <c r="L890" s="78">
        <v>196.98000000000002</v>
      </c>
      <c r="M890" s="73"/>
      <c r="N890" s="139">
        <f>SUM(N882:N889)</f>
        <v>17.6495</v>
      </c>
    </row>
    <row r="891" spans="1:14" x14ac:dyDescent="0.2">
      <c r="A891" s="76" t="s">
        <v>114</v>
      </c>
      <c r="B891" s="501" t="s">
        <v>115</v>
      </c>
      <c r="C891" s="424" t="s">
        <v>119</v>
      </c>
      <c r="D891" s="424" t="s">
        <v>119</v>
      </c>
      <c r="E891" s="76" t="s">
        <v>116</v>
      </c>
      <c r="F891" s="76">
        <v>66</v>
      </c>
      <c r="G891" s="76">
        <v>30.96</v>
      </c>
      <c r="H891" s="74"/>
      <c r="I891" s="76">
        <v>10.49</v>
      </c>
      <c r="J891" s="76">
        <v>0.27</v>
      </c>
      <c r="K891" s="76" t="s">
        <v>21</v>
      </c>
      <c r="L891" s="76">
        <v>21.86</v>
      </c>
      <c r="M891" s="88">
        <v>149</v>
      </c>
      <c r="N891" s="138">
        <f t="shared" si="60"/>
        <v>9.8339999999999996</v>
      </c>
    </row>
    <row r="892" spans="1:14" x14ac:dyDescent="0.2">
      <c r="A892" s="76"/>
      <c r="B892" s="501"/>
      <c r="C892" s="311"/>
      <c r="D892" s="311"/>
      <c r="E892" s="76" t="s">
        <v>71</v>
      </c>
      <c r="F892" s="76">
        <v>10</v>
      </c>
      <c r="G892" s="76">
        <v>10</v>
      </c>
      <c r="H892" s="74"/>
      <c r="I892" s="76">
        <v>0.87</v>
      </c>
      <c r="J892" s="76">
        <v>0.15</v>
      </c>
      <c r="K892" s="76">
        <v>4</v>
      </c>
      <c r="L892" s="76">
        <v>20.9</v>
      </c>
      <c r="M892" s="88">
        <v>31.52</v>
      </c>
      <c r="N892" s="138">
        <f t="shared" si="60"/>
        <v>0.31519999999999998</v>
      </c>
    </row>
    <row r="893" spans="1:14" x14ac:dyDescent="0.2">
      <c r="A893" s="76"/>
      <c r="B893" s="74"/>
      <c r="C893" s="311"/>
      <c r="D893" s="311"/>
      <c r="E893" s="76" t="s">
        <v>19</v>
      </c>
      <c r="F893" s="76">
        <v>15</v>
      </c>
      <c r="G893" s="76">
        <v>15</v>
      </c>
      <c r="H893" s="74"/>
      <c r="I893" s="76">
        <v>0.42</v>
      </c>
      <c r="J893" s="76">
        <v>0.48</v>
      </c>
      <c r="K893" s="76">
        <v>0.5</v>
      </c>
      <c r="L893" s="76">
        <v>8.6999999999999993</v>
      </c>
      <c r="M893" s="88">
        <v>37.549999999999997</v>
      </c>
      <c r="N893" s="138">
        <f t="shared" si="60"/>
        <v>0.56325000000000003</v>
      </c>
    </row>
    <row r="894" spans="1:14" x14ac:dyDescent="0.2">
      <c r="A894" s="76"/>
      <c r="B894" s="74"/>
      <c r="C894" s="311"/>
      <c r="D894" s="311"/>
      <c r="E894" s="76" t="s">
        <v>52</v>
      </c>
      <c r="F894" s="76">
        <v>12</v>
      </c>
      <c r="G894" s="76">
        <v>10</v>
      </c>
      <c r="H894" s="74"/>
      <c r="I894" s="76">
        <v>0.16</v>
      </c>
      <c r="J894" s="76" t="s">
        <v>21</v>
      </c>
      <c r="K894" s="76">
        <v>0.98</v>
      </c>
      <c r="L894" s="76">
        <v>4.13</v>
      </c>
      <c r="M894" s="88">
        <v>22</v>
      </c>
      <c r="N894" s="138">
        <f t="shared" si="60"/>
        <v>0.26400000000000001</v>
      </c>
    </row>
    <row r="895" spans="1:14" x14ac:dyDescent="0.2">
      <c r="A895" s="76"/>
      <c r="B895" s="74"/>
      <c r="C895" s="311"/>
      <c r="D895" s="311"/>
      <c r="E895" s="76" t="s">
        <v>64</v>
      </c>
      <c r="F895" s="76">
        <v>6</v>
      </c>
      <c r="G895" s="76">
        <v>6</v>
      </c>
      <c r="H895" s="74"/>
      <c r="I895" s="76">
        <v>0.61</v>
      </c>
      <c r="J895" s="76">
        <v>0.06</v>
      </c>
      <c r="K895" s="76">
        <v>4.88</v>
      </c>
      <c r="L895" s="76">
        <v>20.04</v>
      </c>
      <c r="M895" s="88">
        <v>18</v>
      </c>
      <c r="N895" s="138">
        <f t="shared" si="60"/>
        <v>0.108</v>
      </c>
    </row>
    <row r="896" spans="1:14" x14ac:dyDescent="0.2">
      <c r="A896" s="76"/>
      <c r="B896" s="74"/>
      <c r="C896" s="311"/>
      <c r="D896" s="311"/>
      <c r="E896" s="76" t="s">
        <v>95</v>
      </c>
      <c r="F896" s="76"/>
      <c r="G896" s="76">
        <v>88</v>
      </c>
      <c r="H896" s="74"/>
      <c r="I896" s="76"/>
      <c r="J896" s="76"/>
      <c r="K896" s="76"/>
      <c r="L896" s="76"/>
      <c r="M896" s="88"/>
      <c r="N896" s="138"/>
    </row>
    <row r="897" spans="1:15" x14ac:dyDescent="0.2">
      <c r="A897" s="76"/>
      <c r="B897" s="74"/>
      <c r="C897" s="311"/>
      <c r="D897" s="311"/>
      <c r="E897" s="76" t="s">
        <v>51</v>
      </c>
      <c r="F897" s="76">
        <v>5</v>
      </c>
      <c r="G897" s="76">
        <v>5</v>
      </c>
      <c r="H897" s="74"/>
      <c r="I897" s="76"/>
      <c r="J897" s="76">
        <v>4.99</v>
      </c>
      <c r="K897" s="76"/>
      <c r="L897" s="76">
        <v>44.95</v>
      </c>
      <c r="M897" s="88">
        <v>74</v>
      </c>
      <c r="N897" s="138">
        <f t="shared" si="60"/>
        <v>0.37</v>
      </c>
    </row>
    <row r="898" spans="1:15" x14ac:dyDescent="0.2">
      <c r="A898" s="76"/>
      <c r="B898" s="74"/>
      <c r="C898" s="311"/>
      <c r="D898" s="311"/>
      <c r="E898" s="76" t="s">
        <v>117</v>
      </c>
      <c r="F898" s="76"/>
      <c r="G898" s="76">
        <v>75</v>
      </c>
      <c r="H898" s="74"/>
      <c r="I898" s="76"/>
      <c r="J898" s="76"/>
      <c r="K898" s="76"/>
      <c r="L898" s="76"/>
      <c r="M898" s="88"/>
      <c r="N898" s="138">
        <f t="shared" si="60"/>
        <v>0</v>
      </c>
    </row>
    <row r="899" spans="1:15" x14ac:dyDescent="0.2">
      <c r="A899" s="76"/>
      <c r="B899" s="74"/>
      <c r="C899" s="311"/>
      <c r="D899" s="311"/>
      <c r="E899" s="76" t="s">
        <v>22</v>
      </c>
      <c r="F899" s="76">
        <v>1</v>
      </c>
      <c r="G899" s="76">
        <v>1</v>
      </c>
      <c r="H899" s="74"/>
      <c r="I899" s="76"/>
      <c r="J899" s="76"/>
      <c r="K899" s="76"/>
      <c r="L899" s="76"/>
      <c r="M899" s="88">
        <v>8</v>
      </c>
      <c r="N899" s="138">
        <f t="shared" si="60"/>
        <v>8.0000000000000002E-3</v>
      </c>
    </row>
    <row r="900" spans="1:15" x14ac:dyDescent="0.2">
      <c r="A900" s="76"/>
      <c r="B900" s="74"/>
      <c r="C900" s="311"/>
      <c r="D900" s="311"/>
      <c r="E900" s="76" t="s">
        <v>118</v>
      </c>
      <c r="F900" s="76">
        <v>0.2</v>
      </c>
      <c r="G900" s="76"/>
      <c r="H900" s="74"/>
      <c r="I900" s="76">
        <v>1.8</v>
      </c>
      <c r="J900" s="76">
        <v>0.89</v>
      </c>
      <c r="K900" s="76">
        <v>4.79</v>
      </c>
      <c r="L900" s="76">
        <v>25.16</v>
      </c>
      <c r="M900" s="88">
        <v>121</v>
      </c>
      <c r="N900" s="138">
        <f t="shared" si="60"/>
        <v>2.4200000000000003E-2</v>
      </c>
    </row>
    <row r="901" spans="1:15" ht="22.5" x14ac:dyDescent="0.2">
      <c r="A901" s="76"/>
      <c r="B901" s="74"/>
      <c r="C901" s="311"/>
      <c r="D901" s="311"/>
      <c r="E901" s="76"/>
      <c r="F901" s="76"/>
      <c r="G901" s="76"/>
      <c r="H901" s="74" t="s">
        <v>119</v>
      </c>
      <c r="I901" s="78">
        <v>14.35</v>
      </c>
      <c r="J901" s="78">
        <v>6.84</v>
      </c>
      <c r="K901" s="78">
        <v>15.149999999999999</v>
      </c>
      <c r="L901" s="78">
        <v>145.74</v>
      </c>
      <c r="M901" s="73"/>
      <c r="N901" s="139">
        <f>SUM(N891:N900)</f>
        <v>11.486649999999999</v>
      </c>
    </row>
    <row r="902" spans="1:15" x14ac:dyDescent="0.2">
      <c r="A902" s="76" t="s">
        <v>68</v>
      </c>
      <c r="B902" s="501" t="s">
        <v>120</v>
      </c>
      <c r="C902" s="311"/>
      <c r="D902" s="311"/>
      <c r="E902" s="76" t="s">
        <v>50</v>
      </c>
      <c r="F902" s="76">
        <v>250.5</v>
      </c>
      <c r="G902" s="76">
        <v>180</v>
      </c>
      <c r="H902" s="74"/>
      <c r="I902" s="76">
        <v>5.01</v>
      </c>
      <c r="J902" s="76">
        <v>0.72</v>
      </c>
      <c r="K902" s="76">
        <v>31.19</v>
      </c>
      <c r="L902" s="76">
        <v>144.29</v>
      </c>
      <c r="M902" s="88">
        <v>17</v>
      </c>
      <c r="N902" s="138">
        <f t="shared" si="60"/>
        <v>4.2584999999999997</v>
      </c>
    </row>
    <row r="903" spans="1:15" x14ac:dyDescent="0.2">
      <c r="A903" s="76"/>
      <c r="B903" s="501"/>
      <c r="C903" s="311">
        <v>80</v>
      </c>
      <c r="D903" s="311">
        <v>120</v>
      </c>
      <c r="E903" s="76" t="s">
        <v>19</v>
      </c>
      <c r="F903" s="76">
        <v>24</v>
      </c>
      <c r="G903" s="76">
        <v>23.76</v>
      </c>
      <c r="H903" s="74"/>
      <c r="I903" s="76">
        <v>0.67</v>
      </c>
      <c r="J903" s="76">
        <v>0.76</v>
      </c>
      <c r="K903" s="76">
        <v>1.1200000000000001</v>
      </c>
      <c r="L903" s="76">
        <v>13.9</v>
      </c>
      <c r="M903" s="88">
        <v>37.549999999999997</v>
      </c>
      <c r="N903" s="138">
        <f t="shared" si="60"/>
        <v>0.90119999999999989</v>
      </c>
    </row>
    <row r="904" spans="1:15" x14ac:dyDescent="0.2">
      <c r="A904" s="76"/>
      <c r="B904" s="74"/>
      <c r="C904" s="311"/>
      <c r="D904" s="311"/>
      <c r="E904" s="76" t="s">
        <v>23</v>
      </c>
      <c r="F904" s="76">
        <v>5.2</v>
      </c>
      <c r="G904" s="76"/>
      <c r="H904" s="74"/>
      <c r="I904" s="76">
        <v>0.04</v>
      </c>
      <c r="J904" s="76">
        <v>3.77</v>
      </c>
      <c r="K904" s="76">
        <v>0.13</v>
      </c>
      <c r="L904" s="76">
        <v>34.369999999999997</v>
      </c>
      <c r="M904" s="88">
        <v>260</v>
      </c>
      <c r="N904" s="138">
        <f t="shared" si="60"/>
        <v>1.3520000000000001</v>
      </c>
    </row>
    <row r="905" spans="1:15" x14ac:dyDescent="0.2">
      <c r="A905" s="76"/>
      <c r="B905" s="74"/>
      <c r="C905" s="311"/>
      <c r="D905" s="311"/>
      <c r="E905" s="76" t="s">
        <v>22</v>
      </c>
      <c r="F905" s="76">
        <v>1.5</v>
      </c>
      <c r="G905" s="76"/>
      <c r="H905" s="74"/>
      <c r="I905" s="76" t="s">
        <v>21</v>
      </c>
      <c r="J905" s="76" t="s">
        <v>21</v>
      </c>
      <c r="K905" s="76" t="s">
        <v>21</v>
      </c>
      <c r="L905" s="76" t="s">
        <v>21</v>
      </c>
      <c r="M905" s="88">
        <v>8</v>
      </c>
      <c r="N905" s="138">
        <f t="shared" si="60"/>
        <v>1.2E-2</v>
      </c>
    </row>
    <row r="906" spans="1:15" x14ac:dyDescent="0.2">
      <c r="A906" s="76"/>
      <c r="B906" s="74"/>
      <c r="C906" s="311"/>
      <c r="D906" s="311"/>
      <c r="E906" s="76"/>
      <c r="F906" s="76"/>
      <c r="G906" s="76"/>
      <c r="H906" s="74">
        <v>100</v>
      </c>
      <c r="I906" s="78">
        <v>5.72</v>
      </c>
      <c r="J906" s="78">
        <v>5.25</v>
      </c>
      <c r="K906" s="78">
        <v>32.440000000000005</v>
      </c>
      <c r="L906" s="78">
        <v>192.56</v>
      </c>
      <c r="M906" s="73"/>
      <c r="N906" s="139">
        <f>SUM(N902:N905)</f>
        <v>6.5236999999999998</v>
      </c>
    </row>
    <row r="907" spans="1:15" x14ac:dyDescent="0.2">
      <c r="A907" s="99" t="s">
        <v>121</v>
      </c>
      <c r="B907" s="100" t="s">
        <v>122</v>
      </c>
      <c r="C907" s="100">
        <v>200</v>
      </c>
      <c r="D907" s="100">
        <v>200</v>
      </c>
      <c r="E907" s="99" t="s">
        <v>123</v>
      </c>
      <c r="F907" s="99">
        <v>20</v>
      </c>
      <c r="G907" s="99">
        <v>20</v>
      </c>
      <c r="H907" s="100"/>
      <c r="I907" s="99">
        <v>0.09</v>
      </c>
      <c r="J907" s="99" t="s">
        <v>21</v>
      </c>
      <c r="K907" s="99">
        <v>20.8</v>
      </c>
      <c r="L907" s="75">
        <v>81.12</v>
      </c>
      <c r="M907" s="73">
        <v>64</v>
      </c>
      <c r="N907" s="138">
        <f t="shared" si="60"/>
        <v>1.28</v>
      </c>
    </row>
    <row r="908" spans="1:15" x14ac:dyDescent="0.2">
      <c r="A908" s="99"/>
      <c r="B908" s="100"/>
      <c r="C908" s="100"/>
      <c r="D908" s="100"/>
      <c r="E908" s="99" t="s">
        <v>124</v>
      </c>
      <c r="F908" s="99">
        <v>10</v>
      </c>
      <c r="G908" s="99">
        <v>10</v>
      </c>
      <c r="H908" s="100"/>
      <c r="I908" s="99"/>
      <c r="J908" s="99"/>
      <c r="K908" s="99">
        <v>9.98</v>
      </c>
      <c r="L908" s="75">
        <v>37.9</v>
      </c>
      <c r="M908" s="73">
        <v>54</v>
      </c>
      <c r="N908" s="138">
        <f t="shared" si="60"/>
        <v>0.54</v>
      </c>
    </row>
    <row r="909" spans="1:15" x14ac:dyDescent="0.2">
      <c r="A909" s="99"/>
      <c r="B909" s="101"/>
      <c r="C909" s="101"/>
      <c r="D909" s="101"/>
      <c r="E909" s="99"/>
      <c r="F909" s="99"/>
      <c r="G909" s="99"/>
      <c r="H909" s="100"/>
      <c r="I909" s="99"/>
      <c r="J909" s="99"/>
      <c r="K909" s="99"/>
      <c r="L909" s="75"/>
      <c r="M909" s="73"/>
      <c r="N909" s="139">
        <f>SUM(N907:N908)</f>
        <v>1.82</v>
      </c>
    </row>
    <row r="910" spans="1:15" x14ac:dyDescent="0.2">
      <c r="A910" s="84"/>
      <c r="B910" s="85" t="s">
        <v>71</v>
      </c>
      <c r="C910" s="85" t="s">
        <v>373</v>
      </c>
      <c r="D910" s="85" t="s">
        <v>409</v>
      </c>
      <c r="E910" s="84" t="s">
        <v>72</v>
      </c>
      <c r="F910" s="84">
        <v>40</v>
      </c>
      <c r="G910" s="84">
        <v>40</v>
      </c>
      <c r="H910" s="85">
        <v>40</v>
      </c>
      <c r="I910" s="76">
        <v>3.48</v>
      </c>
      <c r="J910" s="76">
        <v>0.6</v>
      </c>
      <c r="K910" s="76">
        <v>16</v>
      </c>
      <c r="L910" s="76">
        <v>83.6</v>
      </c>
      <c r="M910" s="88">
        <v>33.33</v>
      </c>
      <c r="N910" s="138">
        <f t="shared" ref="N910:N971" si="61">F910*M910/1000</f>
        <v>1.3331999999999997</v>
      </c>
    </row>
    <row r="911" spans="1:15" x14ac:dyDescent="0.2">
      <c r="A911" s="84"/>
      <c r="B911" s="85"/>
      <c r="C911" s="85"/>
      <c r="D911" s="85"/>
      <c r="E911" s="76" t="s">
        <v>73</v>
      </c>
      <c r="F911" s="76">
        <v>80</v>
      </c>
      <c r="G911" s="76">
        <v>80</v>
      </c>
      <c r="H911" s="74">
        <v>80</v>
      </c>
      <c r="I911" s="76">
        <v>5.28</v>
      </c>
      <c r="J911" s="76">
        <v>0.96</v>
      </c>
      <c r="K911" s="76">
        <v>28.24</v>
      </c>
      <c r="L911" s="76">
        <v>144.80000000000001</v>
      </c>
      <c r="M911" s="88">
        <v>31.52</v>
      </c>
      <c r="N911" s="138">
        <f t="shared" si="61"/>
        <v>2.5215999999999998</v>
      </c>
      <c r="O911" s="223"/>
    </row>
    <row r="912" spans="1:15" x14ac:dyDescent="0.2">
      <c r="A912" s="84"/>
      <c r="B912" s="85"/>
      <c r="C912" s="85"/>
      <c r="D912" s="85"/>
      <c r="E912" s="76"/>
      <c r="F912" s="76"/>
      <c r="G912" s="76"/>
      <c r="H912" s="74"/>
      <c r="I912" s="78">
        <v>8.76</v>
      </c>
      <c r="J912" s="78">
        <v>1.56</v>
      </c>
      <c r="K912" s="78">
        <v>44.239999999999995</v>
      </c>
      <c r="L912" s="78">
        <v>228.4</v>
      </c>
      <c r="M912" s="73"/>
      <c r="N912" s="139">
        <f>SUM(N910:N911)</f>
        <v>3.8547999999999996</v>
      </c>
    </row>
    <row r="913" spans="1:15" x14ac:dyDescent="0.2">
      <c r="A913" s="76" t="s">
        <v>125</v>
      </c>
      <c r="B913" s="501" t="s">
        <v>126</v>
      </c>
      <c r="C913" s="311"/>
      <c r="D913" s="311"/>
      <c r="E913" s="76" t="s">
        <v>64</v>
      </c>
      <c r="F913" s="76">
        <v>24.4</v>
      </c>
      <c r="G913" s="76"/>
      <c r="H913" s="74"/>
      <c r="I913" s="76">
        <v>3.78</v>
      </c>
      <c r="J913" s="76">
        <v>0.4</v>
      </c>
      <c r="K913" s="76">
        <v>26.32</v>
      </c>
      <c r="L913" s="76">
        <v>122.6</v>
      </c>
      <c r="M913" s="88">
        <v>18</v>
      </c>
      <c r="N913" s="138">
        <f t="shared" si="61"/>
        <v>0.43919999999999998</v>
      </c>
    </row>
    <row r="914" spans="1:15" x14ac:dyDescent="0.2">
      <c r="A914" s="76"/>
      <c r="B914" s="501"/>
      <c r="C914" s="311">
        <v>50</v>
      </c>
      <c r="D914" s="311">
        <v>50</v>
      </c>
      <c r="E914" s="76" t="s">
        <v>20</v>
      </c>
      <c r="F914" s="76">
        <v>1.7</v>
      </c>
      <c r="G914" s="76"/>
      <c r="H914" s="74"/>
      <c r="I914" s="76" t="s">
        <v>21</v>
      </c>
      <c r="J914" s="76" t="s">
        <v>21</v>
      </c>
      <c r="K914" s="76">
        <v>2.54</v>
      </c>
      <c r="L914" s="76">
        <v>9.6</v>
      </c>
      <c r="M914" s="88">
        <v>54</v>
      </c>
      <c r="N914" s="138">
        <f t="shared" si="61"/>
        <v>9.1799999999999993E-2</v>
      </c>
    </row>
    <row r="915" spans="1:15" x14ac:dyDescent="0.2">
      <c r="A915" s="76"/>
      <c r="B915" s="74"/>
      <c r="C915" s="311"/>
      <c r="D915" s="311"/>
      <c r="E915" s="76" t="s">
        <v>23</v>
      </c>
      <c r="F915" s="76">
        <v>0.7</v>
      </c>
      <c r="G915" s="76"/>
      <c r="H915" s="74"/>
      <c r="I915" s="76">
        <v>0.01</v>
      </c>
      <c r="J915" s="76">
        <v>0.52</v>
      </c>
      <c r="K915" s="76">
        <v>1.7999999999999999E-2</v>
      </c>
      <c r="L915" s="76">
        <v>4.62</v>
      </c>
      <c r="M915" s="88">
        <v>260</v>
      </c>
      <c r="N915" s="138">
        <f t="shared" si="61"/>
        <v>0.182</v>
      </c>
    </row>
    <row r="916" spans="1:15" x14ac:dyDescent="0.2">
      <c r="A916" s="76"/>
      <c r="B916" s="74"/>
      <c r="C916" s="311"/>
      <c r="D916" s="311"/>
      <c r="E916" s="76" t="s">
        <v>91</v>
      </c>
      <c r="F916" s="76">
        <v>0.2</v>
      </c>
      <c r="G916" s="76"/>
      <c r="H916" s="74"/>
      <c r="I916" s="76">
        <v>0.16</v>
      </c>
      <c r="J916" s="76">
        <v>0.14000000000000001</v>
      </c>
      <c r="K916" s="76" t="s">
        <v>21</v>
      </c>
      <c r="L916" s="76">
        <v>2</v>
      </c>
      <c r="M916" s="88">
        <v>122.22</v>
      </c>
      <c r="N916" s="138">
        <f t="shared" si="61"/>
        <v>2.4444000000000004E-2</v>
      </c>
    </row>
    <row r="917" spans="1:15" x14ac:dyDescent="0.2">
      <c r="A917" s="76"/>
      <c r="B917" s="74"/>
      <c r="C917" s="311"/>
      <c r="D917" s="311"/>
      <c r="E917" s="76" t="s">
        <v>22</v>
      </c>
      <c r="F917" s="76">
        <v>0.4</v>
      </c>
      <c r="G917" s="76"/>
      <c r="H917" s="74"/>
      <c r="I917" s="76" t="s">
        <v>21</v>
      </c>
      <c r="J917" s="76" t="s">
        <v>21</v>
      </c>
      <c r="K917" s="76" t="s">
        <v>21</v>
      </c>
      <c r="L917" s="76" t="s">
        <v>21</v>
      </c>
      <c r="M917" s="88">
        <v>8</v>
      </c>
      <c r="N917" s="138">
        <f t="shared" si="61"/>
        <v>3.2000000000000002E-3</v>
      </c>
    </row>
    <row r="918" spans="1:15" x14ac:dyDescent="0.2">
      <c r="A918" s="76"/>
      <c r="B918" s="74"/>
      <c r="C918" s="311"/>
      <c r="D918" s="311"/>
      <c r="E918" s="76" t="s">
        <v>127</v>
      </c>
      <c r="F918" s="76">
        <v>0.7</v>
      </c>
      <c r="G918" s="76"/>
      <c r="H918" s="74"/>
      <c r="I918" s="76" t="s">
        <v>21</v>
      </c>
      <c r="J918" s="76" t="s">
        <v>21</v>
      </c>
      <c r="K918" s="76" t="s">
        <v>21</v>
      </c>
      <c r="L918" s="76" t="s">
        <v>21</v>
      </c>
      <c r="M918" s="88">
        <v>490</v>
      </c>
      <c r="N918" s="138">
        <f t="shared" si="61"/>
        <v>0.34300000000000003</v>
      </c>
      <c r="O918" s="77"/>
    </row>
    <row r="919" spans="1:15" x14ac:dyDescent="0.2">
      <c r="A919" s="76"/>
      <c r="B919" s="74"/>
      <c r="C919" s="311"/>
      <c r="D919" s="311"/>
      <c r="E919" s="76" t="s">
        <v>128</v>
      </c>
      <c r="F919" s="76">
        <v>1.7</v>
      </c>
      <c r="G919" s="76"/>
      <c r="H919" s="74"/>
      <c r="I919" s="76">
        <v>0.17</v>
      </c>
      <c r="J919" s="76">
        <v>0.01</v>
      </c>
      <c r="K919" s="76">
        <v>1.17</v>
      </c>
      <c r="L919" s="76">
        <v>5.67</v>
      </c>
      <c r="M919" s="88">
        <v>18</v>
      </c>
      <c r="N919" s="138">
        <f t="shared" si="61"/>
        <v>3.0599999999999999E-2</v>
      </c>
    </row>
    <row r="920" spans="1:15" x14ac:dyDescent="0.2">
      <c r="A920" s="76"/>
      <c r="B920" s="74"/>
      <c r="C920" s="311"/>
      <c r="D920" s="311"/>
      <c r="E920" s="76" t="s">
        <v>129</v>
      </c>
      <c r="F920" s="76">
        <v>0.25</v>
      </c>
      <c r="G920" s="76"/>
      <c r="H920" s="74"/>
      <c r="I920" s="76"/>
      <c r="J920" s="76">
        <v>0.25</v>
      </c>
      <c r="K920" s="76"/>
      <c r="L920" s="76">
        <v>2.25</v>
      </c>
      <c r="M920" s="88">
        <v>74</v>
      </c>
      <c r="N920" s="138">
        <f t="shared" si="61"/>
        <v>1.8499999999999999E-2</v>
      </c>
    </row>
    <row r="921" spans="1:15" x14ac:dyDescent="0.2">
      <c r="A921" s="76"/>
      <c r="B921" s="74"/>
      <c r="C921" s="311"/>
      <c r="D921" s="311"/>
      <c r="E921" s="76" t="s">
        <v>130</v>
      </c>
      <c r="F921" s="76">
        <v>1</v>
      </c>
      <c r="G921" s="76"/>
      <c r="H921" s="74"/>
      <c r="I921" s="76">
        <v>0.11</v>
      </c>
      <c r="J921" s="76">
        <v>0.01</v>
      </c>
      <c r="K921" s="76" t="s">
        <v>21</v>
      </c>
      <c r="L921" s="76">
        <v>2.04</v>
      </c>
      <c r="M921" s="88">
        <v>122.22</v>
      </c>
      <c r="N921" s="138">
        <f t="shared" si="61"/>
        <v>0.12222</v>
      </c>
    </row>
    <row r="922" spans="1:15" x14ac:dyDescent="0.2">
      <c r="A922" s="76"/>
      <c r="B922" s="74"/>
      <c r="C922" s="311"/>
      <c r="D922" s="311"/>
      <c r="E922" s="76" t="s">
        <v>131</v>
      </c>
      <c r="F922" s="76">
        <v>16.8</v>
      </c>
      <c r="G922" s="76"/>
      <c r="H922" s="74"/>
      <c r="I922" s="76"/>
      <c r="J922" s="76"/>
      <c r="K922" s="76"/>
      <c r="L922" s="76"/>
      <c r="M922" s="88"/>
      <c r="N922" s="138">
        <f t="shared" si="61"/>
        <v>0</v>
      </c>
    </row>
    <row r="923" spans="1:15" x14ac:dyDescent="0.2">
      <c r="A923" s="76"/>
      <c r="B923" s="74"/>
      <c r="C923" s="311"/>
      <c r="D923" s="311"/>
      <c r="E923" s="76" t="s">
        <v>45</v>
      </c>
      <c r="F923" s="76">
        <v>19.7</v>
      </c>
      <c r="G923" s="76">
        <v>17.34</v>
      </c>
      <c r="H923" s="74"/>
      <c r="I923" s="76">
        <v>0.08</v>
      </c>
      <c r="J923" s="76">
        <v>6.9000000000000006E-2</v>
      </c>
      <c r="K923" s="76">
        <v>1.79</v>
      </c>
      <c r="L923" s="76">
        <v>7.8</v>
      </c>
      <c r="M923" s="88">
        <v>99</v>
      </c>
      <c r="N923" s="138">
        <f t="shared" si="61"/>
        <v>1.9502999999999999</v>
      </c>
    </row>
    <row r="924" spans="1:15" x14ac:dyDescent="0.2">
      <c r="A924" s="76"/>
      <c r="B924" s="74"/>
      <c r="C924" s="311"/>
      <c r="D924" s="311"/>
      <c r="E924" s="76" t="s">
        <v>20</v>
      </c>
      <c r="F924" s="76">
        <v>3.3</v>
      </c>
      <c r="G924" s="76">
        <v>3.3</v>
      </c>
      <c r="H924" s="74"/>
      <c r="I924" s="76" t="s">
        <v>21</v>
      </c>
      <c r="J924" s="76"/>
      <c r="K924" s="76">
        <v>3.29</v>
      </c>
      <c r="L924" s="76">
        <v>12.51</v>
      </c>
      <c r="M924" s="88">
        <v>54</v>
      </c>
      <c r="N924" s="138">
        <f t="shared" si="61"/>
        <v>0.1782</v>
      </c>
    </row>
    <row r="925" spans="1:15" x14ac:dyDescent="0.2">
      <c r="A925" s="76"/>
      <c r="B925" s="74"/>
      <c r="C925" s="311"/>
      <c r="D925" s="311"/>
      <c r="E925" s="76"/>
      <c r="F925" s="76"/>
      <c r="G925" s="76"/>
      <c r="H925" s="74">
        <v>50</v>
      </c>
      <c r="I925" s="78">
        <v>4.3100000000000005</v>
      </c>
      <c r="J925" s="78">
        <v>1.399</v>
      </c>
      <c r="K925" s="78">
        <v>35.128</v>
      </c>
      <c r="L925" s="78">
        <v>169.08999999999997</v>
      </c>
      <c r="M925" s="73"/>
      <c r="N925" s="139">
        <f>SUM(N913:N924)</f>
        <v>3.3834639999999996</v>
      </c>
    </row>
    <row r="926" spans="1:15" x14ac:dyDescent="0.2">
      <c r="A926" s="76"/>
      <c r="B926" s="468" t="s">
        <v>447</v>
      </c>
      <c r="C926" s="311">
        <v>100</v>
      </c>
      <c r="D926" s="311">
        <v>100</v>
      </c>
      <c r="E926" s="471" t="s">
        <v>447</v>
      </c>
      <c r="F926" s="76">
        <v>100</v>
      </c>
      <c r="G926" s="76">
        <v>100</v>
      </c>
      <c r="H926" s="74"/>
      <c r="I926" s="76">
        <v>0.2</v>
      </c>
      <c r="J926" s="76">
        <v>5.4</v>
      </c>
      <c r="K926" s="76">
        <v>32</v>
      </c>
      <c r="L926" s="78">
        <v>144</v>
      </c>
      <c r="M926" s="88">
        <v>120</v>
      </c>
      <c r="N926" s="139">
        <f t="shared" si="61"/>
        <v>12</v>
      </c>
    </row>
    <row r="927" spans="1:15" s="223" customFormat="1" x14ac:dyDescent="0.2">
      <c r="A927" s="78"/>
      <c r="B927" s="71" t="s">
        <v>132</v>
      </c>
      <c r="C927" s="332"/>
      <c r="D927" s="332"/>
      <c r="E927" s="78"/>
      <c r="F927" s="78"/>
      <c r="G927" s="78"/>
      <c r="H927" s="71"/>
      <c r="I927" s="78">
        <v>47.922999999999995</v>
      </c>
      <c r="J927" s="78">
        <v>50.278999999999996</v>
      </c>
      <c r="K927" s="78">
        <v>183.38799999999998</v>
      </c>
      <c r="L927" s="78">
        <v>1288.8899999999999</v>
      </c>
      <c r="M927" s="73"/>
      <c r="N927" s="139">
        <f>N926+N925+N912+N909+N906+N901+N890+N881</f>
        <v>62.277813999999999</v>
      </c>
      <c r="O927" s="70"/>
    </row>
    <row r="928" spans="1:15" ht="14.25" customHeight="1" x14ac:dyDescent="0.2">
      <c r="A928" s="76"/>
      <c r="B928" s="71" t="s">
        <v>84</v>
      </c>
      <c r="C928" s="332"/>
      <c r="D928" s="332"/>
      <c r="E928" s="76"/>
      <c r="F928" s="76"/>
      <c r="G928" s="76"/>
      <c r="H928" s="74"/>
      <c r="I928" s="78">
        <v>78.98299999999999</v>
      </c>
      <c r="J928" s="78">
        <v>82.929000000000002</v>
      </c>
      <c r="K928" s="78">
        <v>327.43799999999999</v>
      </c>
      <c r="L928" s="78">
        <v>2313.5699999999997</v>
      </c>
      <c r="M928" s="73">
        <v>0</v>
      </c>
      <c r="N928" s="139">
        <f>N927+N875</f>
        <v>125.979264</v>
      </c>
    </row>
    <row r="929" spans="1:14" ht="21" x14ac:dyDescent="0.2">
      <c r="A929" s="71" t="s">
        <v>1</v>
      </c>
      <c r="B929" s="91" t="s">
        <v>2</v>
      </c>
      <c r="C929" s="306"/>
      <c r="D929" s="306"/>
      <c r="E929" s="71" t="s">
        <v>3</v>
      </c>
      <c r="F929" s="71" t="s">
        <v>4</v>
      </c>
      <c r="G929" s="71" t="s">
        <v>5</v>
      </c>
      <c r="H929" s="71" t="s">
        <v>6</v>
      </c>
      <c r="I929" s="71" t="s">
        <v>7</v>
      </c>
      <c r="J929" s="71" t="s">
        <v>8</v>
      </c>
      <c r="K929" s="71" t="s">
        <v>9</v>
      </c>
      <c r="L929" s="71" t="s">
        <v>10</v>
      </c>
      <c r="M929" s="73" t="s">
        <v>11</v>
      </c>
      <c r="N929" s="138"/>
    </row>
    <row r="930" spans="1:14" x14ac:dyDescent="0.2">
      <c r="A930" s="475" t="s">
        <v>322</v>
      </c>
      <c r="B930" s="476"/>
      <c r="C930" s="312"/>
      <c r="D930" s="312"/>
      <c r="E930" s="78"/>
      <c r="F930" s="78"/>
      <c r="G930" s="78"/>
      <c r="H930" s="71"/>
      <c r="I930" s="76"/>
      <c r="J930" s="76"/>
      <c r="K930" s="76"/>
      <c r="L930" s="76"/>
      <c r="M930" s="73"/>
      <c r="N930" s="138"/>
    </row>
    <row r="931" spans="1:14" x14ac:dyDescent="0.2">
      <c r="A931" s="558" t="s">
        <v>14</v>
      </c>
      <c r="B931" s="559"/>
      <c r="C931" s="303"/>
      <c r="D931" s="303"/>
      <c r="E931" s="220"/>
      <c r="F931" s="220"/>
      <c r="G931" s="220"/>
      <c r="H931" s="221"/>
      <c r="I931" s="220"/>
      <c r="J931" s="220"/>
      <c r="K931" s="220"/>
      <c r="L931" s="220"/>
      <c r="M931" s="222"/>
      <c r="N931" s="138"/>
    </row>
    <row r="932" spans="1:14" x14ac:dyDescent="0.2">
      <c r="A932" s="281" t="s">
        <v>15</v>
      </c>
      <c r="B932" s="484" t="s">
        <v>166</v>
      </c>
      <c r="C932" s="304"/>
      <c r="D932" s="304"/>
      <c r="E932" s="281" t="s">
        <v>167</v>
      </c>
      <c r="F932" s="281">
        <v>33.299999999999997</v>
      </c>
      <c r="G932" s="281">
        <v>33.299999999999997</v>
      </c>
      <c r="H932" s="280"/>
      <c r="I932" s="281">
        <v>3.4</v>
      </c>
      <c r="J932" s="281">
        <v>0.33</v>
      </c>
      <c r="K932" s="281">
        <v>22.5</v>
      </c>
      <c r="L932" s="281">
        <v>109.2</v>
      </c>
      <c r="M932" s="73">
        <v>29.72</v>
      </c>
      <c r="N932" s="138">
        <f t="shared" ref="N932:N936" si="62">F932*M932/1000</f>
        <v>0.98967599999999989</v>
      </c>
    </row>
    <row r="933" spans="1:14" x14ac:dyDescent="0.2">
      <c r="A933" s="281"/>
      <c r="B933" s="551"/>
      <c r="C933" s="420" t="s">
        <v>410</v>
      </c>
      <c r="D933" s="420" t="s">
        <v>400</v>
      </c>
      <c r="E933" s="281" t="s">
        <v>20</v>
      </c>
      <c r="F933" s="281">
        <v>7.5</v>
      </c>
      <c r="G933" s="281">
        <v>7.5</v>
      </c>
      <c r="H933" s="280"/>
      <c r="I933" s="281" t="s">
        <v>21</v>
      </c>
      <c r="J933" s="281" t="s">
        <v>21</v>
      </c>
      <c r="K933" s="281">
        <v>7.4</v>
      </c>
      <c r="L933" s="281">
        <v>28.4</v>
      </c>
      <c r="M933" s="73">
        <v>34.799999999999997</v>
      </c>
      <c r="N933" s="138">
        <f t="shared" si="62"/>
        <v>0.26100000000000001</v>
      </c>
    </row>
    <row r="934" spans="1:14" ht="13.5" customHeight="1" x14ac:dyDescent="0.2">
      <c r="A934" s="281"/>
      <c r="B934" s="279"/>
      <c r="C934" s="313"/>
      <c r="D934" s="313"/>
      <c r="E934" s="281" t="s">
        <v>22</v>
      </c>
      <c r="F934" s="281">
        <v>0.06</v>
      </c>
      <c r="G934" s="281">
        <v>0.06</v>
      </c>
      <c r="H934" s="280"/>
      <c r="I934" s="281"/>
      <c r="J934" s="281"/>
      <c r="K934" s="281"/>
      <c r="L934" s="281"/>
      <c r="M934" s="73">
        <v>8.9</v>
      </c>
      <c r="N934" s="138">
        <f t="shared" si="62"/>
        <v>5.3400000000000008E-4</v>
      </c>
    </row>
    <row r="935" spans="1:14" x14ac:dyDescent="0.2">
      <c r="A935" s="281"/>
      <c r="B935" s="277"/>
      <c r="C935" s="324"/>
      <c r="D935" s="324"/>
      <c r="E935" s="281" t="s">
        <v>19</v>
      </c>
      <c r="F935" s="281">
        <v>73.8</v>
      </c>
      <c r="G935" s="281">
        <v>73.8</v>
      </c>
      <c r="H935" s="280"/>
      <c r="I935" s="281">
        <v>2.08</v>
      </c>
      <c r="J935" s="281">
        <v>2.36</v>
      </c>
      <c r="K935" s="281">
        <v>3.49</v>
      </c>
      <c r="L935" s="281">
        <v>42.8</v>
      </c>
      <c r="M935" s="73">
        <v>49.11</v>
      </c>
      <c r="N935" s="138">
        <f t="shared" si="62"/>
        <v>3.6243179999999997</v>
      </c>
    </row>
    <row r="936" spans="1:14" ht="11.25" customHeight="1" x14ac:dyDescent="0.2">
      <c r="A936" s="281"/>
      <c r="B936" s="277"/>
      <c r="C936" s="324"/>
      <c r="D936" s="324"/>
      <c r="E936" s="281" t="s">
        <v>23</v>
      </c>
      <c r="F936" s="281">
        <v>5</v>
      </c>
      <c r="G936" s="281">
        <v>5</v>
      </c>
      <c r="H936" s="280"/>
      <c r="I936" s="281">
        <v>0.04</v>
      </c>
      <c r="J936" s="281">
        <v>3.6</v>
      </c>
      <c r="K936" s="281">
        <v>0.28000000000000003</v>
      </c>
      <c r="L936" s="281">
        <v>33.049999999999997</v>
      </c>
      <c r="M936" s="73">
        <v>420.4</v>
      </c>
      <c r="N936" s="138">
        <f t="shared" si="62"/>
        <v>2.1019999999999999</v>
      </c>
    </row>
    <row r="937" spans="1:14" ht="22.5" x14ac:dyDescent="0.2">
      <c r="A937" s="281"/>
      <c r="B937" s="277"/>
      <c r="C937" s="324"/>
      <c r="D937" s="324"/>
      <c r="E937" s="281"/>
      <c r="F937" s="281"/>
      <c r="G937" s="281"/>
      <c r="H937" s="280" t="s">
        <v>24</v>
      </c>
      <c r="I937" s="78">
        <v>5.5200000000000005</v>
      </c>
      <c r="J937" s="78">
        <v>6.29</v>
      </c>
      <c r="K937" s="78">
        <v>33.67</v>
      </c>
      <c r="L937" s="78">
        <v>213.45</v>
      </c>
      <c r="M937" s="73"/>
      <c r="N937" s="139">
        <f>SUM(N932:N936)</f>
        <v>6.9775279999999995</v>
      </c>
    </row>
    <row r="938" spans="1:14" x14ac:dyDescent="0.2">
      <c r="A938" s="76" t="s">
        <v>25</v>
      </c>
      <c r="B938" s="472" t="s">
        <v>26</v>
      </c>
      <c r="C938" s="308"/>
      <c r="D938" s="308"/>
      <c r="E938" s="76" t="s">
        <v>27</v>
      </c>
      <c r="F938" s="76">
        <v>4</v>
      </c>
      <c r="G938" s="76"/>
      <c r="H938" s="74"/>
      <c r="I938" s="76">
        <v>0.19</v>
      </c>
      <c r="J938" s="76">
        <v>0.14000000000000001</v>
      </c>
      <c r="K938" s="76">
        <v>0.3</v>
      </c>
      <c r="L938" s="76"/>
      <c r="M938" s="73">
        <v>349</v>
      </c>
      <c r="N938" s="138">
        <f t="shared" si="61"/>
        <v>1.3959999999999999</v>
      </c>
    </row>
    <row r="939" spans="1:14" x14ac:dyDescent="0.2">
      <c r="A939" s="76" t="s">
        <v>28</v>
      </c>
      <c r="B939" s="473"/>
      <c r="C939" s="310">
        <v>200</v>
      </c>
      <c r="D939" s="310">
        <v>200</v>
      </c>
      <c r="E939" s="76" t="s">
        <v>143</v>
      </c>
      <c r="F939" s="76">
        <v>100</v>
      </c>
      <c r="G939" s="76"/>
      <c r="H939" s="74"/>
      <c r="I939" s="76">
        <v>2.82</v>
      </c>
      <c r="J939" s="76">
        <v>3.2</v>
      </c>
      <c r="K939" s="76">
        <v>4.7300000000000004</v>
      </c>
      <c r="L939" s="76">
        <v>58</v>
      </c>
      <c r="M939" s="73">
        <v>37.549999999999997</v>
      </c>
      <c r="N939" s="138">
        <f t="shared" si="61"/>
        <v>3.7549999999999994</v>
      </c>
    </row>
    <row r="940" spans="1:14" x14ac:dyDescent="0.2">
      <c r="A940" s="76"/>
      <c r="B940" s="72"/>
      <c r="C940" s="324"/>
      <c r="D940" s="324"/>
      <c r="E940" s="76" t="s">
        <v>20</v>
      </c>
      <c r="F940" s="76">
        <v>20</v>
      </c>
      <c r="G940" s="76"/>
      <c r="H940" s="74"/>
      <c r="I940" s="76" t="s">
        <v>21</v>
      </c>
      <c r="J940" s="76" t="s">
        <v>21</v>
      </c>
      <c r="K940" s="76">
        <v>19.96</v>
      </c>
      <c r="L940" s="76">
        <v>75.8</v>
      </c>
      <c r="M940" s="73">
        <v>54</v>
      </c>
      <c r="N940" s="138">
        <f t="shared" si="61"/>
        <v>1.08</v>
      </c>
    </row>
    <row r="941" spans="1:14" x14ac:dyDescent="0.2">
      <c r="A941" s="76"/>
      <c r="B941" s="72"/>
      <c r="C941" s="324"/>
      <c r="D941" s="324"/>
      <c r="E941" s="76"/>
      <c r="F941" s="76"/>
      <c r="G941" s="76"/>
      <c r="H941" s="74">
        <v>200</v>
      </c>
      <c r="I941" s="78">
        <f>SUM(I938:I940)</f>
        <v>3.01</v>
      </c>
      <c r="J941" s="78">
        <f t="shared" ref="J941:L941" si="63">SUM(J938:J940)</f>
        <v>3.3400000000000003</v>
      </c>
      <c r="K941" s="78">
        <f t="shared" si="63"/>
        <v>24.990000000000002</v>
      </c>
      <c r="L941" s="78">
        <f t="shared" si="63"/>
        <v>133.80000000000001</v>
      </c>
      <c r="M941" s="78"/>
      <c r="N941" s="139">
        <f>SUM(N938:N940)</f>
        <v>6.2309999999999999</v>
      </c>
    </row>
    <row r="942" spans="1:14" ht="12.75" customHeight="1" x14ac:dyDescent="0.2">
      <c r="A942" s="76" t="s">
        <v>29</v>
      </c>
      <c r="B942" s="474" t="s">
        <v>30</v>
      </c>
      <c r="C942" s="324">
        <v>70</v>
      </c>
      <c r="D942" s="324">
        <v>90</v>
      </c>
      <c r="E942" s="76" t="s">
        <v>31</v>
      </c>
      <c r="F942" s="76">
        <v>80</v>
      </c>
      <c r="G942" s="76">
        <v>80</v>
      </c>
      <c r="H942" s="74"/>
      <c r="I942" s="76">
        <v>6.96</v>
      </c>
      <c r="J942" s="76">
        <v>1.2</v>
      </c>
      <c r="K942" s="76">
        <v>32.96</v>
      </c>
      <c r="L942" s="76">
        <v>181</v>
      </c>
      <c r="M942" s="73">
        <v>33.33</v>
      </c>
      <c r="N942" s="138">
        <f t="shared" si="61"/>
        <v>2.6663999999999994</v>
      </c>
    </row>
    <row r="943" spans="1:14" x14ac:dyDescent="0.2">
      <c r="A943" s="76"/>
      <c r="B943" s="474"/>
      <c r="C943" s="324">
        <v>10</v>
      </c>
      <c r="D943" s="324">
        <v>10</v>
      </c>
      <c r="E943" s="76" t="s">
        <v>32</v>
      </c>
      <c r="F943" s="76">
        <v>10</v>
      </c>
      <c r="G943" s="76"/>
      <c r="H943" s="74"/>
      <c r="I943" s="76">
        <v>2.68</v>
      </c>
      <c r="J943" s="76">
        <v>2.57</v>
      </c>
      <c r="K943" s="76" t="s">
        <v>21</v>
      </c>
      <c r="L943" s="76">
        <v>33.79</v>
      </c>
      <c r="M943" s="73">
        <v>316.5</v>
      </c>
      <c r="N943" s="138">
        <f t="shared" si="61"/>
        <v>3.165</v>
      </c>
    </row>
    <row r="944" spans="1:14" x14ac:dyDescent="0.2">
      <c r="A944" s="76"/>
      <c r="B944" s="72"/>
      <c r="C944" s="324">
        <v>10</v>
      </c>
      <c r="D944" s="324">
        <v>10</v>
      </c>
      <c r="E944" s="76" t="s">
        <v>33</v>
      </c>
      <c r="F944" s="76">
        <v>10</v>
      </c>
      <c r="G944" s="76"/>
      <c r="H944" s="74"/>
      <c r="I944" s="76">
        <v>0.08</v>
      </c>
      <c r="J944" s="76">
        <v>7.25</v>
      </c>
      <c r="K944" s="76">
        <v>0.26</v>
      </c>
      <c r="L944" s="76">
        <v>66.099999999999994</v>
      </c>
      <c r="M944" s="73">
        <v>260</v>
      </c>
      <c r="N944" s="138">
        <f t="shared" si="61"/>
        <v>2.6</v>
      </c>
    </row>
    <row r="945" spans="1:14" ht="33.75" x14ac:dyDescent="0.2">
      <c r="A945" s="76" t="s">
        <v>34</v>
      </c>
      <c r="B945" s="72"/>
      <c r="C945" s="324"/>
      <c r="D945" s="324"/>
      <c r="E945" s="76"/>
      <c r="F945" s="76"/>
      <c r="G945" s="76"/>
      <c r="H945" s="74" t="s">
        <v>35</v>
      </c>
      <c r="I945" s="78">
        <f>SUM(I942:I944)</f>
        <v>9.7200000000000006</v>
      </c>
      <c r="J945" s="78">
        <f t="shared" ref="J945:L945" si="64">SUM(J942:J944)</f>
        <v>11.02</v>
      </c>
      <c r="K945" s="78">
        <f t="shared" si="64"/>
        <v>33.22</v>
      </c>
      <c r="L945" s="78">
        <f t="shared" si="64"/>
        <v>280.89</v>
      </c>
      <c r="M945" s="78"/>
      <c r="N945" s="139">
        <f>SUM(N942:N944)</f>
        <v>8.4314</v>
      </c>
    </row>
    <row r="946" spans="1:14" s="245" customFormat="1" x14ac:dyDescent="0.2">
      <c r="A946" s="76"/>
      <c r="B946" s="72" t="s">
        <v>144</v>
      </c>
      <c r="C946" s="324">
        <v>120</v>
      </c>
      <c r="D946" s="324">
        <v>120</v>
      </c>
      <c r="E946" s="76" t="s">
        <v>168</v>
      </c>
      <c r="F946" s="76">
        <v>120</v>
      </c>
      <c r="G946" s="76">
        <v>120</v>
      </c>
      <c r="H946" s="74">
        <v>120</v>
      </c>
      <c r="I946" s="78">
        <v>1.8</v>
      </c>
      <c r="J946" s="78">
        <v>0.08</v>
      </c>
      <c r="K946" s="78">
        <v>17.2</v>
      </c>
      <c r="L946" s="78">
        <v>74.8</v>
      </c>
      <c r="M946" s="73">
        <v>99</v>
      </c>
      <c r="N946" s="139">
        <f t="shared" si="61"/>
        <v>11.88</v>
      </c>
    </row>
    <row r="947" spans="1:14" x14ac:dyDescent="0.2">
      <c r="A947" s="76" t="s">
        <v>38</v>
      </c>
      <c r="B947" s="452" t="s">
        <v>430</v>
      </c>
      <c r="C947" s="324">
        <v>200</v>
      </c>
      <c r="D947" s="324">
        <v>200</v>
      </c>
      <c r="E947" s="461" t="s">
        <v>430</v>
      </c>
      <c r="F947" s="76">
        <v>200</v>
      </c>
      <c r="G947" s="76">
        <v>200</v>
      </c>
      <c r="H947" s="74">
        <v>200</v>
      </c>
      <c r="I947" s="78"/>
      <c r="J947" s="78"/>
      <c r="K947" s="78">
        <v>19</v>
      </c>
      <c r="L947" s="78">
        <v>75</v>
      </c>
      <c r="M947" s="73">
        <v>70</v>
      </c>
      <c r="N947" s="139">
        <f t="shared" si="61"/>
        <v>14</v>
      </c>
    </row>
    <row r="948" spans="1:14" x14ac:dyDescent="0.2">
      <c r="A948" s="487" t="s">
        <v>39</v>
      </c>
      <c r="B948" s="488"/>
      <c r="C948" s="343"/>
      <c r="D948" s="343"/>
      <c r="E948" s="242"/>
      <c r="F948" s="242"/>
      <c r="G948" s="242"/>
      <c r="H948" s="243"/>
      <c r="I948" s="244">
        <f>I947+I946+I945+I941+I937</f>
        <v>20.05</v>
      </c>
      <c r="J948" s="244">
        <f t="shared" ref="J948:N948" si="65">J947+J946+J945+J941+J937</f>
        <v>20.73</v>
      </c>
      <c r="K948" s="244">
        <f t="shared" si="65"/>
        <v>128.07999999999998</v>
      </c>
      <c r="L948" s="244">
        <f t="shared" si="65"/>
        <v>777.94</v>
      </c>
      <c r="M948" s="244">
        <f t="shared" si="65"/>
        <v>169</v>
      </c>
      <c r="N948" s="244">
        <f t="shared" si="65"/>
        <v>47.519928000000007</v>
      </c>
    </row>
    <row r="949" spans="1:14" x14ac:dyDescent="0.2">
      <c r="A949" s="76" t="s">
        <v>40</v>
      </c>
      <c r="B949" s="72"/>
      <c r="C949" s="324"/>
      <c r="D949" s="324"/>
      <c r="E949" s="76"/>
      <c r="F949" s="76"/>
      <c r="G949" s="76"/>
      <c r="H949" s="74"/>
      <c r="I949" s="76"/>
      <c r="J949" s="76"/>
      <c r="K949" s="76"/>
      <c r="L949" s="76"/>
      <c r="M949" s="73"/>
      <c r="N949" s="138">
        <f t="shared" si="61"/>
        <v>0</v>
      </c>
    </row>
    <row r="950" spans="1:14" x14ac:dyDescent="0.2">
      <c r="A950" s="76" t="s">
        <v>189</v>
      </c>
      <c r="B950" s="474" t="s">
        <v>190</v>
      </c>
      <c r="C950" s="324"/>
      <c r="D950" s="324"/>
      <c r="E950" s="76" t="s">
        <v>50</v>
      </c>
      <c r="F950" s="76">
        <v>46</v>
      </c>
      <c r="G950" s="76">
        <v>33.200000000000003</v>
      </c>
      <c r="H950" s="74"/>
      <c r="I950" s="76">
        <v>0.92</v>
      </c>
      <c r="J950" s="76">
        <v>0.1</v>
      </c>
      <c r="K950" s="76">
        <v>6.4</v>
      </c>
      <c r="L950" s="76">
        <v>26.5</v>
      </c>
      <c r="M950" s="73">
        <v>17</v>
      </c>
      <c r="N950" s="138">
        <f t="shared" si="61"/>
        <v>0.78200000000000003</v>
      </c>
    </row>
    <row r="951" spans="1:14" x14ac:dyDescent="0.2">
      <c r="A951" s="76"/>
      <c r="B951" s="474"/>
      <c r="C951" s="324">
        <v>80</v>
      </c>
      <c r="D951" s="324">
        <v>120</v>
      </c>
      <c r="E951" s="76" t="s">
        <v>147</v>
      </c>
      <c r="F951" s="76">
        <v>31</v>
      </c>
      <c r="G951" s="76">
        <v>24.8</v>
      </c>
      <c r="H951" s="74"/>
      <c r="I951" s="76">
        <v>0.46</v>
      </c>
      <c r="J951" s="76">
        <v>0.02</v>
      </c>
      <c r="K951" s="76">
        <v>2.57</v>
      </c>
      <c r="L951" s="76">
        <v>10.42</v>
      </c>
      <c r="M951" s="73">
        <v>13</v>
      </c>
      <c r="N951" s="138">
        <f t="shared" si="61"/>
        <v>0.40300000000000002</v>
      </c>
    </row>
    <row r="952" spans="1:14" x14ac:dyDescent="0.2">
      <c r="A952" s="76"/>
      <c r="B952" s="72"/>
      <c r="C952" s="324"/>
      <c r="D952" s="324"/>
      <c r="E952" s="76" t="s">
        <v>43</v>
      </c>
      <c r="F952" s="76">
        <v>19</v>
      </c>
      <c r="G952" s="76">
        <v>15.2</v>
      </c>
      <c r="H952" s="74"/>
      <c r="I952" s="76">
        <v>0.25</v>
      </c>
      <c r="J952" s="76">
        <v>0.01</v>
      </c>
      <c r="K952" s="76">
        <v>1.38</v>
      </c>
      <c r="L952" s="76">
        <v>5.18</v>
      </c>
      <c r="M952" s="73">
        <v>17</v>
      </c>
      <c r="N952" s="138">
        <f t="shared" si="61"/>
        <v>0.32300000000000001</v>
      </c>
    </row>
    <row r="953" spans="1:14" x14ac:dyDescent="0.2">
      <c r="A953" s="76"/>
      <c r="B953" s="72"/>
      <c r="C953" s="324"/>
      <c r="D953" s="324"/>
      <c r="E953" s="76" t="s">
        <v>53</v>
      </c>
      <c r="F953" s="76">
        <v>30</v>
      </c>
      <c r="G953" s="76">
        <v>30</v>
      </c>
      <c r="H953" s="74"/>
      <c r="I953" s="76">
        <v>0.24</v>
      </c>
      <c r="J953" s="76">
        <v>0.03</v>
      </c>
      <c r="K953" s="76">
        <v>0.48</v>
      </c>
      <c r="L953" s="76">
        <v>3.9</v>
      </c>
      <c r="M953" s="73">
        <v>40.25</v>
      </c>
      <c r="N953" s="138">
        <f t="shared" si="61"/>
        <v>1.2075</v>
      </c>
    </row>
    <row r="954" spans="1:14" x14ac:dyDescent="0.2">
      <c r="A954" s="76"/>
      <c r="B954" s="72"/>
      <c r="C954" s="324"/>
      <c r="D954" s="324"/>
      <c r="E954" s="76" t="s">
        <v>191</v>
      </c>
      <c r="F954" s="76">
        <v>15</v>
      </c>
      <c r="G954" s="76">
        <v>0.75</v>
      </c>
      <c r="H954" s="74"/>
      <c r="I954" s="76">
        <v>0.18</v>
      </c>
      <c r="J954" s="76">
        <v>7.0000000000000007E-2</v>
      </c>
      <c r="K954" s="76">
        <v>28.07</v>
      </c>
      <c r="L954" s="76">
        <v>10.95</v>
      </c>
      <c r="M954" s="73">
        <v>80</v>
      </c>
      <c r="N954" s="138">
        <f t="shared" si="61"/>
        <v>1.2</v>
      </c>
    </row>
    <row r="955" spans="1:14" x14ac:dyDescent="0.2">
      <c r="A955" s="76"/>
      <c r="B955" s="72"/>
      <c r="C955" s="324"/>
      <c r="D955" s="324"/>
      <c r="E955" s="76" t="s">
        <v>192</v>
      </c>
      <c r="F955" s="76">
        <v>9.4</v>
      </c>
      <c r="G955" s="76">
        <v>15</v>
      </c>
      <c r="H955" s="74"/>
      <c r="I955" s="76">
        <v>0.37</v>
      </c>
      <c r="J955" s="76">
        <v>3.2000000000000001E-2</v>
      </c>
      <c r="K955" s="76">
        <v>0.76</v>
      </c>
      <c r="L955" s="76">
        <v>3.92</v>
      </c>
      <c r="M955" s="73">
        <v>380</v>
      </c>
      <c r="N955" s="138">
        <f t="shared" si="61"/>
        <v>3.5720000000000001</v>
      </c>
    </row>
    <row r="956" spans="1:14" x14ac:dyDescent="0.2">
      <c r="A956" s="76"/>
      <c r="B956" s="72"/>
      <c r="C956" s="324"/>
      <c r="D956" s="324"/>
      <c r="E956" s="76" t="s">
        <v>193</v>
      </c>
      <c r="F956" s="76">
        <v>6</v>
      </c>
      <c r="G956" s="76">
        <v>4.4000000000000004</v>
      </c>
      <c r="H956" s="74"/>
      <c r="I956" s="76">
        <v>0.15</v>
      </c>
      <c r="J956" s="76">
        <v>0.02</v>
      </c>
      <c r="K956" s="76">
        <v>0.35</v>
      </c>
      <c r="L956" s="76">
        <v>1.44</v>
      </c>
      <c r="M956" s="73">
        <v>22</v>
      </c>
      <c r="N956" s="138">
        <f t="shared" si="61"/>
        <v>0.13200000000000001</v>
      </c>
    </row>
    <row r="957" spans="1:14" x14ac:dyDescent="0.2">
      <c r="A957" s="76"/>
      <c r="B957" s="72"/>
      <c r="C957" s="324"/>
      <c r="D957" s="324"/>
      <c r="E957" s="76" t="s">
        <v>51</v>
      </c>
      <c r="F957" s="76">
        <v>5</v>
      </c>
      <c r="G957" s="76">
        <v>5</v>
      </c>
      <c r="H957" s="74"/>
      <c r="I957" s="76" t="s">
        <v>21</v>
      </c>
      <c r="J957" s="76">
        <v>4.99</v>
      </c>
      <c r="K957" s="76"/>
      <c r="L957" s="76">
        <v>44.95</v>
      </c>
      <c r="M957" s="73">
        <v>74</v>
      </c>
      <c r="N957" s="138">
        <f t="shared" si="61"/>
        <v>0.37</v>
      </c>
    </row>
    <row r="958" spans="1:14" x14ac:dyDescent="0.2">
      <c r="A958" s="76"/>
      <c r="B958" s="72"/>
      <c r="C958" s="324"/>
      <c r="D958" s="324"/>
      <c r="E958" s="76" t="s">
        <v>22</v>
      </c>
      <c r="F958" s="76">
        <v>0.25</v>
      </c>
      <c r="G958" s="76">
        <v>0.25</v>
      </c>
      <c r="H958" s="74"/>
      <c r="I958" s="76"/>
      <c r="J958" s="76"/>
      <c r="K958" s="76"/>
      <c r="L958" s="76"/>
      <c r="M958" s="73">
        <v>8</v>
      </c>
      <c r="N958" s="138">
        <f t="shared" si="61"/>
        <v>2E-3</v>
      </c>
    </row>
    <row r="959" spans="1:14" x14ac:dyDescent="0.2">
      <c r="A959" s="76"/>
      <c r="B959" s="72"/>
      <c r="C959" s="324"/>
      <c r="D959" s="324"/>
      <c r="E959" s="76"/>
      <c r="F959" s="76"/>
      <c r="G959" s="76"/>
      <c r="H959" s="74">
        <v>100</v>
      </c>
      <c r="I959" s="78">
        <f>SUM(I950:I958)</f>
        <v>2.5700000000000003</v>
      </c>
      <c r="J959" s="78">
        <f t="shared" ref="J959:L959" si="66">SUM(J950:J958)</f>
        <v>5.2720000000000002</v>
      </c>
      <c r="K959" s="78">
        <f t="shared" si="66"/>
        <v>40.010000000000005</v>
      </c>
      <c r="L959" s="78">
        <f t="shared" si="66"/>
        <v>107.26</v>
      </c>
      <c r="M959" s="78"/>
      <c r="N959" s="139">
        <f>SUM(N950:N958)</f>
        <v>7.9914999999999994</v>
      </c>
    </row>
    <row r="960" spans="1:14" ht="11.25" customHeight="1" x14ac:dyDescent="0.2">
      <c r="A960" s="76" t="s">
        <v>194</v>
      </c>
      <c r="B960" s="474" t="s">
        <v>195</v>
      </c>
      <c r="C960" s="324"/>
      <c r="D960" s="324"/>
      <c r="E960" s="76" t="s">
        <v>64</v>
      </c>
      <c r="F960" s="76">
        <v>18.7</v>
      </c>
      <c r="G960" s="76">
        <v>18.7</v>
      </c>
      <c r="H960" s="74" t="s">
        <v>57</v>
      </c>
      <c r="I960" s="76">
        <v>2</v>
      </c>
      <c r="J960" s="76">
        <v>0.20499999999999999</v>
      </c>
      <c r="K960" s="76">
        <v>12.87</v>
      </c>
      <c r="L960" s="76">
        <v>62.46</v>
      </c>
      <c r="M960" s="73">
        <v>18</v>
      </c>
      <c r="N960" s="138">
        <f t="shared" si="61"/>
        <v>0.33659999999999995</v>
      </c>
    </row>
    <row r="961" spans="1:14" ht="22.5" x14ac:dyDescent="0.2">
      <c r="A961" s="76"/>
      <c r="B961" s="474"/>
      <c r="C961" s="428" t="s">
        <v>57</v>
      </c>
      <c r="D961" s="428" t="s">
        <v>57</v>
      </c>
      <c r="E961" s="76" t="s">
        <v>91</v>
      </c>
      <c r="F961" s="76">
        <v>5</v>
      </c>
      <c r="G961" s="76">
        <v>5</v>
      </c>
      <c r="H961" s="74"/>
      <c r="I961" s="76">
        <v>0.63</v>
      </c>
      <c r="J961" s="76">
        <v>0.56999999999999995</v>
      </c>
      <c r="K961" s="76">
        <v>0.03</v>
      </c>
      <c r="L961" s="76">
        <v>0.73</v>
      </c>
      <c r="M961" s="73">
        <v>122.22</v>
      </c>
      <c r="N961" s="138">
        <f t="shared" si="61"/>
        <v>0.61109999999999998</v>
      </c>
    </row>
    <row r="962" spans="1:14" x14ac:dyDescent="0.2">
      <c r="A962" s="76"/>
      <c r="B962" s="72"/>
      <c r="C962" s="324"/>
      <c r="D962" s="324"/>
      <c r="E962" s="76" t="s">
        <v>22</v>
      </c>
      <c r="F962" s="76">
        <v>0.5</v>
      </c>
      <c r="G962" s="76">
        <v>0.5</v>
      </c>
      <c r="H962" s="74"/>
      <c r="I962" s="76" t="s">
        <v>21</v>
      </c>
      <c r="J962" s="76" t="s">
        <v>21</v>
      </c>
      <c r="K962" s="76" t="s">
        <v>21</v>
      </c>
      <c r="L962" s="76" t="s">
        <v>21</v>
      </c>
      <c r="M962" s="73">
        <v>8</v>
      </c>
      <c r="N962" s="138">
        <f t="shared" si="61"/>
        <v>4.0000000000000001E-3</v>
      </c>
    </row>
    <row r="963" spans="1:14" x14ac:dyDescent="0.2">
      <c r="A963" s="76"/>
      <c r="B963" s="72"/>
      <c r="C963" s="324"/>
      <c r="D963" s="324"/>
      <c r="E963" s="76" t="s">
        <v>196</v>
      </c>
      <c r="F963" s="76">
        <v>20</v>
      </c>
      <c r="G963" s="76">
        <v>20</v>
      </c>
      <c r="H963" s="74"/>
      <c r="I963" s="76">
        <v>0.13</v>
      </c>
      <c r="J963" s="76" t="s">
        <v>21</v>
      </c>
      <c r="K963" s="76">
        <v>0.91</v>
      </c>
      <c r="L963" s="76">
        <v>4.0999999999999996</v>
      </c>
      <c r="M963" s="73">
        <v>175</v>
      </c>
      <c r="N963" s="138">
        <f t="shared" si="61"/>
        <v>3.5</v>
      </c>
    </row>
    <row r="964" spans="1:14" x14ac:dyDescent="0.2">
      <c r="A964" s="76"/>
      <c r="B964" s="72"/>
      <c r="C964" s="324"/>
      <c r="D964" s="324"/>
      <c r="E964" s="76" t="s">
        <v>52</v>
      </c>
      <c r="F964" s="76">
        <v>12</v>
      </c>
      <c r="G964" s="76">
        <v>10</v>
      </c>
      <c r="H964" s="74"/>
      <c r="I964" s="76">
        <v>0.17</v>
      </c>
      <c r="J964" s="76">
        <v>0.01</v>
      </c>
      <c r="K964" s="76">
        <v>0.97</v>
      </c>
      <c r="L964" s="76">
        <v>4.13</v>
      </c>
      <c r="M964" s="73">
        <v>22</v>
      </c>
      <c r="N964" s="138">
        <f t="shared" si="61"/>
        <v>0.26400000000000001</v>
      </c>
    </row>
    <row r="965" spans="1:14" x14ac:dyDescent="0.2">
      <c r="A965" s="76"/>
      <c r="B965" s="72"/>
      <c r="C965" s="324"/>
      <c r="D965" s="324"/>
      <c r="E965" s="76" t="s">
        <v>43</v>
      </c>
      <c r="F965" s="76">
        <v>12.5</v>
      </c>
      <c r="G965" s="76">
        <v>10</v>
      </c>
      <c r="H965" s="74"/>
      <c r="I965" s="76" t="s">
        <v>21</v>
      </c>
      <c r="J965" s="76">
        <v>4</v>
      </c>
      <c r="K965" s="76" t="s">
        <v>21</v>
      </c>
      <c r="L965" s="76">
        <v>35.96</v>
      </c>
      <c r="M965" s="73">
        <v>17</v>
      </c>
      <c r="N965" s="138">
        <f t="shared" si="61"/>
        <v>0.21249999999999999</v>
      </c>
    </row>
    <row r="966" spans="1:14" x14ac:dyDescent="0.2">
      <c r="A966" s="76"/>
      <c r="B966" s="72"/>
      <c r="C966" s="324"/>
      <c r="D966" s="324"/>
      <c r="E966" s="76" t="s">
        <v>51</v>
      </c>
      <c r="F966" s="76">
        <v>5</v>
      </c>
      <c r="G966" s="76">
        <v>5</v>
      </c>
      <c r="H966" s="74"/>
      <c r="I966" s="76">
        <v>1.95</v>
      </c>
      <c r="J966" s="76">
        <v>4.9000000000000004</v>
      </c>
      <c r="K966" s="76">
        <v>2.91</v>
      </c>
      <c r="L966" s="76">
        <v>8.82</v>
      </c>
      <c r="M966" s="73">
        <v>74</v>
      </c>
      <c r="N966" s="138">
        <f t="shared" si="61"/>
        <v>0.37</v>
      </c>
    </row>
    <row r="967" spans="1:14" x14ac:dyDescent="0.2">
      <c r="A967" s="76"/>
      <c r="B967" s="72"/>
      <c r="C967" s="324"/>
      <c r="D967" s="324"/>
      <c r="E967" s="76" t="s">
        <v>173</v>
      </c>
      <c r="F967" s="76"/>
      <c r="G967" s="76">
        <v>237.5</v>
      </c>
      <c r="H967" s="74"/>
      <c r="I967" s="76">
        <v>10.4</v>
      </c>
      <c r="J967" s="76">
        <v>6.48</v>
      </c>
      <c r="K967" s="76" t="s">
        <v>21</v>
      </c>
      <c r="L967" s="76">
        <v>88.29</v>
      </c>
      <c r="M967" s="73">
        <v>6</v>
      </c>
      <c r="N967" s="138">
        <f t="shared" si="61"/>
        <v>0</v>
      </c>
    </row>
    <row r="968" spans="1:14" x14ac:dyDescent="0.2">
      <c r="A968" s="76"/>
      <c r="B968" s="72"/>
      <c r="C968" s="324"/>
      <c r="D968" s="324"/>
      <c r="E968" s="76" t="s">
        <v>55</v>
      </c>
      <c r="F968" s="76">
        <v>54</v>
      </c>
      <c r="G968" s="76" t="s">
        <v>113</v>
      </c>
      <c r="H968" s="74"/>
      <c r="I968" s="76">
        <v>10</v>
      </c>
      <c r="J968" s="76">
        <v>6.48</v>
      </c>
      <c r="K968" s="76" t="s">
        <v>21</v>
      </c>
      <c r="L968" s="76">
        <v>88.29</v>
      </c>
      <c r="M968" s="73">
        <v>240</v>
      </c>
      <c r="N968" s="138">
        <f t="shared" si="61"/>
        <v>12.96</v>
      </c>
    </row>
    <row r="969" spans="1:14" x14ac:dyDescent="0.2">
      <c r="A969" s="76"/>
      <c r="B969" s="72"/>
      <c r="C969" s="324"/>
      <c r="D969" s="324"/>
      <c r="E969" s="76"/>
      <c r="F969" s="76"/>
      <c r="G969" s="76"/>
      <c r="H969" s="74"/>
      <c r="I969" s="78">
        <f>SUM(I960:I968)</f>
        <v>25.28</v>
      </c>
      <c r="J969" s="78">
        <f t="shared" ref="J969:L969" si="67">SUM(J960:J968)</f>
        <v>22.645</v>
      </c>
      <c r="K969" s="78">
        <f t="shared" si="67"/>
        <v>17.689999999999998</v>
      </c>
      <c r="L969" s="78">
        <f t="shared" si="67"/>
        <v>292.78000000000003</v>
      </c>
      <c r="M969" s="78"/>
      <c r="N969" s="139">
        <f>SUM(N960:N968)</f>
        <v>18.258200000000002</v>
      </c>
    </row>
    <row r="970" spans="1:14" x14ac:dyDescent="0.2">
      <c r="A970" s="93" t="s">
        <v>197</v>
      </c>
      <c r="B970" s="479" t="s">
        <v>198</v>
      </c>
      <c r="C970" s="305"/>
      <c r="D970" s="305"/>
      <c r="E970" s="93" t="s">
        <v>60</v>
      </c>
      <c r="F970" s="93">
        <v>110</v>
      </c>
      <c r="G970" s="93">
        <v>77.25</v>
      </c>
      <c r="H970" s="93"/>
      <c r="I970" s="93">
        <v>19.2</v>
      </c>
      <c r="J970" s="93">
        <v>12.4</v>
      </c>
      <c r="K970" s="93" t="s">
        <v>21</v>
      </c>
      <c r="L970" s="93">
        <v>168.4</v>
      </c>
      <c r="M970" s="73">
        <v>240</v>
      </c>
      <c r="N970" s="138">
        <f t="shared" si="61"/>
        <v>26.4</v>
      </c>
    </row>
    <row r="971" spans="1:14" x14ac:dyDescent="0.2">
      <c r="A971" s="93"/>
      <c r="B971" s="479"/>
      <c r="C971" s="305">
        <v>130</v>
      </c>
      <c r="D971" s="305">
        <v>180</v>
      </c>
      <c r="E971" s="93" t="s">
        <v>22</v>
      </c>
      <c r="F971" s="93">
        <v>2</v>
      </c>
      <c r="G971" s="93">
        <v>2</v>
      </c>
      <c r="H971" s="93"/>
      <c r="I971" s="93" t="s">
        <v>21</v>
      </c>
      <c r="J971" s="93" t="s">
        <v>21</v>
      </c>
      <c r="K971" s="93" t="s">
        <v>21</v>
      </c>
      <c r="L971" s="93"/>
      <c r="M971" s="73">
        <v>8</v>
      </c>
      <c r="N971" s="138">
        <f t="shared" si="61"/>
        <v>1.6E-2</v>
      </c>
    </row>
    <row r="972" spans="1:14" x14ac:dyDescent="0.2">
      <c r="A972" s="93"/>
      <c r="B972" s="479"/>
      <c r="C972" s="305"/>
      <c r="D972" s="305"/>
      <c r="E972" s="93" t="s">
        <v>73</v>
      </c>
      <c r="F972" s="93">
        <v>15</v>
      </c>
      <c r="G972" s="93">
        <v>15</v>
      </c>
      <c r="H972" s="93"/>
      <c r="I972" s="93">
        <v>1.3</v>
      </c>
      <c r="J972" s="93">
        <v>0.22</v>
      </c>
      <c r="K972" s="93">
        <v>6.09</v>
      </c>
      <c r="L972" s="93">
        <v>31.35</v>
      </c>
      <c r="M972" s="73">
        <v>31.52</v>
      </c>
      <c r="N972" s="138">
        <f t="shared" ref="N972:N1035" si="68">F972*M972/1000</f>
        <v>0.4728</v>
      </c>
    </row>
    <row r="973" spans="1:14" x14ac:dyDescent="0.2">
      <c r="A973" s="93"/>
      <c r="B973" s="102"/>
      <c r="C973" s="305"/>
      <c r="D973" s="305"/>
      <c r="E973" s="76" t="s">
        <v>19</v>
      </c>
      <c r="F973" s="93">
        <v>23</v>
      </c>
      <c r="G973" s="93">
        <v>23</v>
      </c>
      <c r="H973" s="93"/>
      <c r="I973" s="93">
        <v>0.64</v>
      </c>
      <c r="J973" s="93">
        <v>0.81</v>
      </c>
      <c r="K973" s="93">
        <v>1.07</v>
      </c>
      <c r="L973" s="93">
        <v>14.03</v>
      </c>
      <c r="M973" s="73">
        <v>37.549999999999997</v>
      </c>
      <c r="N973" s="138">
        <f t="shared" si="68"/>
        <v>0.86365000000000003</v>
      </c>
    </row>
    <row r="974" spans="1:14" x14ac:dyDescent="0.2">
      <c r="A974" s="93"/>
      <c r="B974" s="102"/>
      <c r="C974" s="305"/>
      <c r="D974" s="305"/>
      <c r="E974" s="93" t="s">
        <v>176</v>
      </c>
      <c r="F974" s="93"/>
      <c r="G974" s="93"/>
      <c r="H974" s="93">
        <v>113</v>
      </c>
      <c r="I974" s="93"/>
      <c r="J974" s="93"/>
      <c r="K974" s="93"/>
      <c r="L974" s="93"/>
      <c r="M974" s="73"/>
      <c r="N974" s="138"/>
    </row>
    <row r="975" spans="1:14" x14ac:dyDescent="0.2">
      <c r="A975" s="93"/>
      <c r="B975" s="102"/>
      <c r="C975" s="305"/>
      <c r="D975" s="305"/>
      <c r="E975" s="93" t="s">
        <v>199</v>
      </c>
      <c r="F975" s="93">
        <v>1</v>
      </c>
      <c r="G975" s="93">
        <v>1</v>
      </c>
      <c r="H975" s="93" t="s">
        <v>200</v>
      </c>
      <c r="I975" s="93">
        <v>5.72</v>
      </c>
      <c r="J975" s="93">
        <v>4.5</v>
      </c>
      <c r="K975" s="93">
        <v>0.27</v>
      </c>
      <c r="L975" s="93">
        <v>61.47</v>
      </c>
      <c r="M975" s="73">
        <v>122.22</v>
      </c>
      <c r="N975" s="138">
        <f t="shared" si="68"/>
        <v>0.12222</v>
      </c>
    </row>
    <row r="976" spans="1:14" x14ac:dyDescent="0.2">
      <c r="A976" s="93"/>
      <c r="B976" s="102"/>
      <c r="C976" s="305"/>
      <c r="D976" s="305"/>
      <c r="E976" s="93" t="s">
        <v>93</v>
      </c>
      <c r="F976" s="93">
        <v>4</v>
      </c>
      <c r="G976" s="93">
        <v>4</v>
      </c>
      <c r="H976" s="93"/>
      <c r="I976" s="93">
        <v>2.64</v>
      </c>
      <c r="J976" s="93">
        <v>4.8000000000000001E-2</v>
      </c>
      <c r="K976" s="93">
        <v>1.37</v>
      </c>
      <c r="L976" s="93">
        <v>7.24</v>
      </c>
      <c r="M976" s="73">
        <v>31.52</v>
      </c>
      <c r="N976" s="138">
        <f t="shared" si="68"/>
        <v>0.12608</v>
      </c>
    </row>
    <row r="977" spans="1:14" ht="22.5" x14ac:dyDescent="0.2">
      <c r="A977" s="93"/>
      <c r="B977" s="102"/>
      <c r="C977" s="305"/>
      <c r="D977" s="305"/>
      <c r="E977" s="93" t="s">
        <v>201</v>
      </c>
      <c r="F977" s="93">
        <v>1</v>
      </c>
      <c r="G977" s="93">
        <v>1</v>
      </c>
      <c r="H977" s="93"/>
      <c r="I977" s="93"/>
      <c r="J977" s="93">
        <v>0.999</v>
      </c>
      <c r="K977" s="93"/>
      <c r="L977" s="93">
        <v>8.99</v>
      </c>
      <c r="M977" s="73">
        <v>74</v>
      </c>
      <c r="N977" s="138">
        <f t="shared" si="68"/>
        <v>7.3999999999999996E-2</v>
      </c>
    </row>
    <row r="978" spans="1:14" x14ac:dyDescent="0.2">
      <c r="A978" s="93"/>
      <c r="B978" s="102"/>
      <c r="C978" s="305"/>
      <c r="D978" s="305"/>
      <c r="E978" s="93"/>
      <c r="F978" s="93"/>
      <c r="G978" s="93"/>
      <c r="H978" s="93">
        <v>150</v>
      </c>
      <c r="I978" s="94">
        <f>SUM(I970:I977)</f>
        <v>29.5</v>
      </c>
      <c r="J978" s="94">
        <f t="shared" ref="J978:L978" si="69">SUM(J970:J977)</f>
        <v>18.976999999999997</v>
      </c>
      <c r="K978" s="94">
        <f t="shared" si="69"/>
        <v>8.8000000000000007</v>
      </c>
      <c r="L978" s="94">
        <f t="shared" si="69"/>
        <v>291.48</v>
      </c>
      <c r="M978" s="94"/>
      <c r="N978" s="139">
        <f>SUM(N970:N977)</f>
        <v>28.074749999999998</v>
      </c>
    </row>
    <row r="979" spans="1:14" x14ac:dyDescent="0.2">
      <c r="A979" s="76" t="s">
        <v>202</v>
      </c>
      <c r="B979" s="72" t="s">
        <v>118</v>
      </c>
      <c r="C979" s="324">
        <v>50</v>
      </c>
      <c r="D979" s="324">
        <v>50</v>
      </c>
      <c r="E979" s="76" t="s">
        <v>54</v>
      </c>
      <c r="F979" s="76">
        <v>50</v>
      </c>
      <c r="G979" s="76"/>
      <c r="H979" s="74"/>
      <c r="I979" s="76"/>
      <c r="J979" s="76">
        <v>0.99</v>
      </c>
      <c r="K979" s="76"/>
      <c r="L979" s="76">
        <v>8.99</v>
      </c>
      <c r="M979" s="73">
        <v>6</v>
      </c>
      <c r="N979" s="138">
        <f t="shared" si="68"/>
        <v>0.3</v>
      </c>
    </row>
    <row r="980" spans="1:14" x14ac:dyDescent="0.2">
      <c r="A980" s="76"/>
      <c r="B980" s="72"/>
      <c r="C980" s="324"/>
      <c r="D980" s="324"/>
      <c r="E980" s="76" t="s">
        <v>51</v>
      </c>
      <c r="F980" s="76">
        <v>1</v>
      </c>
      <c r="G980" s="76"/>
      <c r="H980" s="74"/>
      <c r="I980" s="76">
        <v>0.26</v>
      </c>
      <c r="J980" s="76">
        <v>0.02</v>
      </c>
      <c r="K980" s="76">
        <v>1.71</v>
      </c>
      <c r="L980" s="76">
        <v>8.35</v>
      </c>
      <c r="M980" s="73">
        <v>74</v>
      </c>
      <c r="N980" s="138">
        <f t="shared" si="68"/>
        <v>7.3999999999999996E-2</v>
      </c>
    </row>
    <row r="981" spans="1:14" x14ac:dyDescent="0.2">
      <c r="A981" s="76"/>
      <c r="B981" s="72"/>
      <c r="C981" s="324"/>
      <c r="D981" s="324"/>
      <c r="E981" s="76" t="s">
        <v>64</v>
      </c>
      <c r="F981" s="76">
        <v>2.5</v>
      </c>
      <c r="G981" s="76"/>
      <c r="H981" s="74"/>
      <c r="I981" s="76">
        <v>0.18</v>
      </c>
      <c r="J981" s="76" t="s">
        <v>21</v>
      </c>
      <c r="K981" s="76">
        <v>0.62</v>
      </c>
      <c r="L981" s="76">
        <v>3.4</v>
      </c>
      <c r="M981" s="73">
        <v>22.8</v>
      </c>
      <c r="N981" s="138">
        <f t="shared" si="68"/>
        <v>5.7000000000000002E-2</v>
      </c>
    </row>
    <row r="982" spans="1:14" x14ac:dyDescent="0.2">
      <c r="A982" s="76"/>
      <c r="B982" s="72"/>
      <c r="C982" s="324"/>
      <c r="D982" s="324"/>
      <c r="E982" s="76" t="s">
        <v>62</v>
      </c>
      <c r="F982" s="76">
        <v>5</v>
      </c>
      <c r="G982" s="76"/>
      <c r="H982" s="74"/>
      <c r="I982" s="76">
        <v>0.05</v>
      </c>
      <c r="J982" s="76">
        <v>0</v>
      </c>
      <c r="K982" s="76">
        <v>0.28000000000000003</v>
      </c>
      <c r="L982" s="76">
        <v>1.32</v>
      </c>
      <c r="M982" s="73">
        <v>121</v>
      </c>
      <c r="N982" s="138">
        <f t="shared" si="68"/>
        <v>0.60499999999999998</v>
      </c>
    </row>
    <row r="983" spans="1:14" x14ac:dyDescent="0.2">
      <c r="A983" s="76"/>
      <c r="B983" s="72"/>
      <c r="C983" s="324"/>
      <c r="D983" s="324"/>
      <c r="E983" s="76" t="s">
        <v>43</v>
      </c>
      <c r="F983" s="76">
        <v>5</v>
      </c>
      <c r="G983" s="76">
        <v>4</v>
      </c>
      <c r="H983" s="74"/>
      <c r="I983" s="76">
        <v>0.01</v>
      </c>
      <c r="J983" s="76" t="s">
        <v>21</v>
      </c>
      <c r="K983" s="76">
        <v>0.09</v>
      </c>
      <c r="L983" s="76">
        <v>0.41</v>
      </c>
      <c r="M983" s="73">
        <v>17</v>
      </c>
      <c r="N983" s="138">
        <f t="shared" si="68"/>
        <v>8.5000000000000006E-2</v>
      </c>
    </row>
    <row r="984" spans="1:14" x14ac:dyDescent="0.2">
      <c r="A984" s="76"/>
      <c r="B984" s="72"/>
      <c r="C984" s="324"/>
      <c r="D984" s="324"/>
      <c r="E984" s="76" t="s">
        <v>52</v>
      </c>
      <c r="F984" s="76">
        <v>1.2</v>
      </c>
      <c r="G984" s="76">
        <v>1</v>
      </c>
      <c r="H984" s="74"/>
      <c r="I984" s="76" t="s">
        <v>21</v>
      </c>
      <c r="J984" s="76" t="s">
        <v>21</v>
      </c>
      <c r="K984" s="76">
        <v>0.79</v>
      </c>
      <c r="L984" s="76">
        <v>3.03</v>
      </c>
      <c r="M984" s="73">
        <v>22</v>
      </c>
      <c r="N984" s="138">
        <f t="shared" si="68"/>
        <v>2.64E-2</v>
      </c>
    </row>
    <row r="985" spans="1:14" x14ac:dyDescent="0.2">
      <c r="A985" s="76"/>
      <c r="B985" s="72"/>
      <c r="C985" s="324"/>
      <c r="D985" s="324"/>
      <c r="E985" s="76" t="s">
        <v>20</v>
      </c>
      <c r="F985" s="76">
        <v>0.7</v>
      </c>
      <c r="G985" s="76"/>
      <c r="H985" s="74"/>
      <c r="I985" s="76">
        <v>0.91</v>
      </c>
      <c r="J985" s="76">
        <v>2.04</v>
      </c>
      <c r="K985" s="76">
        <v>4.0999999999999996</v>
      </c>
      <c r="L985" s="76">
        <v>27.35</v>
      </c>
      <c r="M985" s="73">
        <v>54</v>
      </c>
      <c r="N985" s="138">
        <f t="shared" si="68"/>
        <v>3.78E-2</v>
      </c>
    </row>
    <row r="986" spans="1:14" x14ac:dyDescent="0.2">
      <c r="A986" s="76"/>
      <c r="B986" s="72"/>
      <c r="C986" s="324"/>
      <c r="D986" s="324"/>
      <c r="E986" s="76"/>
      <c r="F986" s="76"/>
      <c r="G986" s="76"/>
      <c r="H986" s="74">
        <v>50</v>
      </c>
      <c r="I986" s="78">
        <f>SUM(I979:I985)</f>
        <v>1.4100000000000001</v>
      </c>
      <c r="J986" s="78">
        <f t="shared" ref="J986:L986" si="70">SUM(J979:J985)</f>
        <v>3.05</v>
      </c>
      <c r="K986" s="78">
        <f t="shared" si="70"/>
        <v>7.59</v>
      </c>
      <c r="L986" s="78">
        <f t="shared" si="70"/>
        <v>52.85</v>
      </c>
      <c r="M986" s="78"/>
      <c r="N986" s="139">
        <f>SUM(N979:N985)</f>
        <v>1.1852</v>
      </c>
    </row>
    <row r="987" spans="1:14" x14ac:dyDescent="0.2">
      <c r="A987" s="489" t="s">
        <v>203</v>
      </c>
      <c r="B987" s="490" t="s">
        <v>204</v>
      </c>
      <c r="C987" s="330"/>
      <c r="D987" s="330"/>
      <c r="E987" s="112" t="s">
        <v>205</v>
      </c>
      <c r="F987" s="112">
        <v>35.700000000000003</v>
      </c>
      <c r="G987" s="112">
        <v>35.700000000000003</v>
      </c>
      <c r="H987" s="112"/>
      <c r="I987" s="112">
        <v>2.8</v>
      </c>
      <c r="J987" s="112">
        <v>0.4</v>
      </c>
      <c r="K987" s="112">
        <v>28.5</v>
      </c>
      <c r="L987" s="112">
        <v>132</v>
      </c>
      <c r="M987" s="113">
        <v>44</v>
      </c>
      <c r="N987" s="138">
        <f t="shared" si="68"/>
        <v>1.5708000000000002</v>
      </c>
    </row>
    <row r="988" spans="1:14" x14ac:dyDescent="0.2">
      <c r="A988" s="489"/>
      <c r="B988" s="491"/>
      <c r="C988" s="331">
        <v>180</v>
      </c>
      <c r="D988" s="331">
        <v>220</v>
      </c>
      <c r="E988" s="112" t="s">
        <v>206</v>
      </c>
      <c r="F988" s="112">
        <v>5</v>
      </c>
      <c r="G988" s="112">
        <v>5</v>
      </c>
      <c r="H988" s="112"/>
      <c r="I988" s="112"/>
      <c r="J988" s="112">
        <v>14.9</v>
      </c>
      <c r="K988" s="112"/>
      <c r="L988" s="112">
        <v>134.80000000000001</v>
      </c>
      <c r="M988" s="113">
        <v>260</v>
      </c>
      <c r="N988" s="138">
        <f t="shared" si="68"/>
        <v>1.3</v>
      </c>
    </row>
    <row r="989" spans="1:14" x14ac:dyDescent="0.2">
      <c r="A989" s="489"/>
      <c r="B989" s="114"/>
      <c r="C989" s="331"/>
      <c r="D989" s="331"/>
      <c r="E989" s="112" t="s">
        <v>207</v>
      </c>
      <c r="F989" s="112">
        <v>2</v>
      </c>
      <c r="G989" s="112">
        <v>2</v>
      </c>
      <c r="H989" s="112"/>
      <c r="I989" s="112"/>
      <c r="J989" s="112"/>
      <c r="K989" s="112"/>
      <c r="L989" s="112"/>
      <c r="M989" s="113">
        <v>8</v>
      </c>
      <c r="N989" s="138">
        <f t="shared" si="68"/>
        <v>1.6E-2</v>
      </c>
    </row>
    <row r="990" spans="1:14" x14ac:dyDescent="0.2">
      <c r="A990" s="489"/>
      <c r="B990" s="115"/>
      <c r="C990" s="115"/>
      <c r="D990" s="115"/>
      <c r="E990" s="112" t="s">
        <v>208</v>
      </c>
      <c r="F990" s="112"/>
      <c r="G990" s="112"/>
      <c r="H990" s="112">
        <v>200</v>
      </c>
      <c r="I990" s="116">
        <f>SUM(I987:I989)</f>
        <v>2.8</v>
      </c>
      <c r="J990" s="116">
        <f t="shared" ref="J990:L990" si="71">SUM(J987:J989)</f>
        <v>15.3</v>
      </c>
      <c r="K990" s="116">
        <f t="shared" si="71"/>
        <v>28.5</v>
      </c>
      <c r="L990" s="116">
        <f t="shared" si="71"/>
        <v>266.8</v>
      </c>
      <c r="M990" s="116"/>
      <c r="N990" s="139">
        <f>SUM(N987:N989)</f>
        <v>2.8868</v>
      </c>
    </row>
    <row r="991" spans="1:14" ht="15" customHeight="1" x14ac:dyDescent="0.2">
      <c r="A991" s="76" t="s">
        <v>180</v>
      </c>
      <c r="B991" s="484" t="s">
        <v>181</v>
      </c>
      <c r="C991" s="304"/>
      <c r="D991" s="304"/>
      <c r="E991" s="76" t="s">
        <v>45</v>
      </c>
      <c r="F991" s="76">
        <v>25</v>
      </c>
      <c r="G991" s="76">
        <v>22</v>
      </c>
      <c r="H991" s="74"/>
      <c r="I991" s="76">
        <v>0.1</v>
      </c>
      <c r="J991" s="76">
        <v>0.09</v>
      </c>
      <c r="K991" s="76">
        <v>2.2000000000000002</v>
      </c>
      <c r="L991" s="76">
        <v>9.9</v>
      </c>
      <c r="M991" s="73">
        <v>99</v>
      </c>
      <c r="N991" s="138">
        <f t="shared" si="68"/>
        <v>2.4750000000000001</v>
      </c>
    </row>
    <row r="992" spans="1:14" x14ac:dyDescent="0.2">
      <c r="A992" s="76"/>
      <c r="B992" s="485"/>
      <c r="C992" s="313">
        <v>200</v>
      </c>
      <c r="D992" s="313">
        <v>200</v>
      </c>
      <c r="E992" s="76" t="s">
        <v>20</v>
      </c>
      <c r="F992" s="76">
        <v>20</v>
      </c>
      <c r="G992" s="76">
        <v>20</v>
      </c>
      <c r="H992" s="74"/>
      <c r="I992" s="76"/>
      <c r="J992" s="76"/>
      <c r="K992" s="76">
        <v>19.96</v>
      </c>
      <c r="L992" s="76">
        <v>75.8</v>
      </c>
      <c r="M992" s="73">
        <v>54</v>
      </c>
      <c r="N992" s="138">
        <f t="shared" si="68"/>
        <v>1.08</v>
      </c>
    </row>
    <row r="993" spans="1:14" x14ac:dyDescent="0.2">
      <c r="A993" s="76"/>
      <c r="B993" s="72"/>
      <c r="C993" s="324"/>
      <c r="D993" s="324"/>
      <c r="E993" s="76"/>
      <c r="F993" s="76"/>
      <c r="G993" s="76"/>
      <c r="H993" s="74">
        <v>200</v>
      </c>
      <c r="I993" s="78">
        <f>SUM(I991:I992)</f>
        <v>0.1</v>
      </c>
      <c r="J993" s="78">
        <f t="shared" ref="J993:L993" si="72">SUM(J991:J992)</f>
        <v>0.09</v>
      </c>
      <c r="K993" s="78">
        <f t="shared" si="72"/>
        <v>22.16</v>
      </c>
      <c r="L993" s="78">
        <f t="shared" si="72"/>
        <v>85.7</v>
      </c>
      <c r="M993" s="78"/>
      <c r="N993" s="139">
        <f>SUM(N991:N992)</f>
        <v>3.5550000000000002</v>
      </c>
    </row>
    <row r="994" spans="1:14" x14ac:dyDescent="0.2">
      <c r="A994" s="76"/>
      <c r="B994" s="72" t="s">
        <v>71</v>
      </c>
      <c r="C994" s="428" t="s">
        <v>373</v>
      </c>
      <c r="D994" s="428" t="s">
        <v>374</v>
      </c>
      <c r="E994" s="84" t="s">
        <v>72</v>
      </c>
      <c r="F994" s="84">
        <v>40</v>
      </c>
      <c r="G994" s="84">
        <v>40</v>
      </c>
      <c r="H994" s="85">
        <v>40</v>
      </c>
      <c r="I994" s="76">
        <v>3.48</v>
      </c>
      <c r="J994" s="76">
        <v>0.6</v>
      </c>
      <c r="K994" s="76">
        <v>16</v>
      </c>
      <c r="L994" s="76">
        <v>83.6</v>
      </c>
      <c r="M994" s="73">
        <v>33.33</v>
      </c>
      <c r="N994" s="138">
        <f t="shared" si="68"/>
        <v>1.3331999999999997</v>
      </c>
    </row>
    <row r="995" spans="1:14" x14ac:dyDescent="0.2">
      <c r="A995" s="76"/>
      <c r="B995" s="72"/>
      <c r="C995" s="324"/>
      <c r="D995" s="324"/>
      <c r="E995" s="76" t="s">
        <v>73</v>
      </c>
      <c r="F995" s="76">
        <v>80</v>
      </c>
      <c r="G995" s="76">
        <v>80</v>
      </c>
      <c r="H995" s="74">
        <v>80</v>
      </c>
      <c r="I995" s="76">
        <v>5.28</v>
      </c>
      <c r="J995" s="76">
        <v>0.96</v>
      </c>
      <c r="K995" s="76">
        <v>28.24</v>
      </c>
      <c r="L995" s="76">
        <v>144.80000000000001</v>
      </c>
      <c r="M995" s="73">
        <v>31.52</v>
      </c>
      <c r="N995" s="138">
        <f t="shared" si="68"/>
        <v>2.5215999999999998</v>
      </c>
    </row>
    <row r="996" spans="1:14" x14ac:dyDescent="0.2">
      <c r="A996" s="76"/>
      <c r="B996" s="72"/>
      <c r="C996" s="324"/>
      <c r="D996" s="324"/>
      <c r="E996" s="76"/>
      <c r="F996" s="76"/>
      <c r="G996" s="76"/>
      <c r="H996" s="74"/>
      <c r="I996" s="78">
        <f>SUM(I994:I995)</f>
        <v>8.76</v>
      </c>
      <c r="J996" s="78">
        <f t="shared" ref="J996:L996" si="73">SUM(J994:J995)</f>
        <v>1.56</v>
      </c>
      <c r="K996" s="78">
        <f t="shared" si="73"/>
        <v>44.239999999999995</v>
      </c>
      <c r="L996" s="78">
        <f t="shared" si="73"/>
        <v>228.4</v>
      </c>
      <c r="M996" s="78"/>
      <c r="N996" s="139">
        <f>SUM(N994:N995)</f>
        <v>3.8547999999999996</v>
      </c>
    </row>
    <row r="997" spans="1:14" x14ac:dyDescent="0.2">
      <c r="A997" s="76" t="s">
        <v>209</v>
      </c>
      <c r="B997" s="474" t="s">
        <v>210</v>
      </c>
      <c r="C997" s="324"/>
      <c r="D997" s="324"/>
      <c r="E997" s="76" t="s">
        <v>64</v>
      </c>
      <c r="F997" s="76">
        <v>32</v>
      </c>
      <c r="G997" s="76"/>
      <c r="H997" s="74"/>
      <c r="I997" s="76">
        <v>3.29</v>
      </c>
      <c r="J997" s="76">
        <v>0.34</v>
      </c>
      <c r="K997" s="76">
        <v>21.77</v>
      </c>
      <c r="L997" s="76">
        <v>133.6</v>
      </c>
      <c r="M997" s="73">
        <v>18</v>
      </c>
      <c r="N997" s="138">
        <f>F997*M997/1000</f>
        <v>0.57599999999999996</v>
      </c>
    </row>
    <row r="998" spans="1:14" x14ac:dyDescent="0.2">
      <c r="A998" s="76"/>
      <c r="B998" s="474"/>
      <c r="C998" s="324">
        <v>50</v>
      </c>
      <c r="D998" s="324">
        <v>50</v>
      </c>
      <c r="E998" s="76" t="s">
        <v>20</v>
      </c>
      <c r="F998" s="76">
        <v>5</v>
      </c>
      <c r="G998" s="76"/>
      <c r="H998" s="74"/>
      <c r="I998" s="76" t="s">
        <v>21</v>
      </c>
      <c r="J998" s="76" t="s">
        <v>21</v>
      </c>
      <c r="K998" s="76">
        <v>4.99</v>
      </c>
      <c r="L998" s="76">
        <v>18.95</v>
      </c>
      <c r="M998" s="73">
        <v>54</v>
      </c>
      <c r="N998" s="138">
        <f t="shared" si="68"/>
        <v>0.27</v>
      </c>
    </row>
    <row r="999" spans="1:14" x14ac:dyDescent="0.2">
      <c r="A999" s="76"/>
      <c r="B999" s="72"/>
      <c r="C999" s="324"/>
      <c r="D999" s="324"/>
      <c r="E999" s="76" t="s">
        <v>23</v>
      </c>
      <c r="F999" s="76">
        <v>5</v>
      </c>
      <c r="G999" s="76"/>
      <c r="H999" s="74"/>
      <c r="I999" s="76">
        <v>0.04</v>
      </c>
      <c r="J999" s="76">
        <v>3.34</v>
      </c>
      <c r="K999" s="76">
        <v>0.12</v>
      </c>
      <c r="L999" s="76">
        <v>0.41</v>
      </c>
      <c r="M999" s="73">
        <v>260</v>
      </c>
      <c r="N999" s="138">
        <f t="shared" si="68"/>
        <v>1.3</v>
      </c>
    </row>
    <row r="1000" spans="1:14" x14ac:dyDescent="0.2">
      <c r="A1000" s="76"/>
      <c r="B1000" s="72"/>
      <c r="C1000" s="324"/>
      <c r="D1000" s="324"/>
      <c r="E1000" s="76" t="s">
        <v>91</v>
      </c>
      <c r="F1000" s="76">
        <v>40</v>
      </c>
      <c r="G1000" s="76"/>
      <c r="H1000" s="74"/>
      <c r="I1000" s="76">
        <v>0.66</v>
      </c>
      <c r="J1000" s="76">
        <v>0.52</v>
      </c>
      <c r="K1000" s="76">
        <v>0.03</v>
      </c>
      <c r="L1000" s="76">
        <v>7.1</v>
      </c>
      <c r="M1000" s="73">
        <v>122.22</v>
      </c>
      <c r="N1000" s="138">
        <f t="shared" si="68"/>
        <v>4.8887999999999998</v>
      </c>
    </row>
    <row r="1001" spans="1:14" x14ac:dyDescent="0.2">
      <c r="A1001" s="76"/>
      <c r="B1001" s="72"/>
      <c r="C1001" s="324"/>
      <c r="D1001" s="324"/>
      <c r="E1001" s="76" t="s">
        <v>127</v>
      </c>
      <c r="F1001" s="76">
        <v>0.5</v>
      </c>
      <c r="G1001" s="76"/>
      <c r="H1001" s="74"/>
      <c r="I1001" s="76" t="s">
        <v>21</v>
      </c>
      <c r="J1001" s="76" t="s">
        <v>21</v>
      </c>
      <c r="K1001" s="76" t="s">
        <v>21</v>
      </c>
      <c r="L1001" s="76" t="s">
        <v>21</v>
      </c>
      <c r="M1001" s="73">
        <v>450</v>
      </c>
      <c r="N1001" s="138">
        <f t="shared" si="68"/>
        <v>0.22500000000000001</v>
      </c>
    </row>
    <row r="1002" spans="1:14" x14ac:dyDescent="0.2">
      <c r="A1002" s="76"/>
      <c r="B1002" s="72"/>
      <c r="C1002" s="324"/>
      <c r="D1002" s="324"/>
      <c r="E1002" s="76" t="s">
        <v>19</v>
      </c>
      <c r="F1002" s="76">
        <v>5.3</v>
      </c>
      <c r="G1002" s="76"/>
      <c r="H1002" s="74"/>
      <c r="I1002" s="76">
        <v>0.15</v>
      </c>
      <c r="J1002" s="76">
        <v>0.17</v>
      </c>
      <c r="K1002" s="76">
        <v>0.25</v>
      </c>
      <c r="L1002" s="76">
        <v>3.07</v>
      </c>
      <c r="M1002" s="73">
        <v>37.549999999999997</v>
      </c>
      <c r="N1002" s="138">
        <f t="shared" si="68"/>
        <v>0.199015</v>
      </c>
    </row>
    <row r="1003" spans="1:14" x14ac:dyDescent="0.2">
      <c r="A1003" s="76"/>
      <c r="B1003" s="72"/>
      <c r="C1003" s="324"/>
      <c r="D1003" s="324"/>
      <c r="E1003" s="76" t="s">
        <v>22</v>
      </c>
      <c r="F1003" s="76">
        <v>0.25</v>
      </c>
      <c r="G1003" s="76"/>
      <c r="H1003" s="74"/>
      <c r="I1003" s="76" t="s">
        <v>21</v>
      </c>
      <c r="J1003" s="76" t="s">
        <v>21</v>
      </c>
      <c r="K1003" s="76" t="s">
        <v>21</v>
      </c>
      <c r="L1003" s="76" t="s">
        <v>21</v>
      </c>
      <c r="M1003" s="73">
        <v>8</v>
      </c>
      <c r="N1003" s="138">
        <f t="shared" si="68"/>
        <v>2E-3</v>
      </c>
    </row>
    <row r="1004" spans="1:14" x14ac:dyDescent="0.2">
      <c r="A1004" s="76"/>
      <c r="B1004" s="72"/>
      <c r="C1004" s="324"/>
      <c r="D1004" s="324"/>
      <c r="E1004" s="76" t="s">
        <v>79</v>
      </c>
      <c r="F1004" s="76">
        <v>0.8</v>
      </c>
      <c r="G1004" s="76"/>
      <c r="H1004" s="74"/>
      <c r="I1004" s="76">
        <v>0.69</v>
      </c>
      <c r="J1004" s="76">
        <v>0.08</v>
      </c>
      <c r="K1004" s="76"/>
      <c r="L1004" s="76">
        <v>1.0900000000000001</v>
      </c>
      <c r="M1004" s="73">
        <v>122.22</v>
      </c>
      <c r="N1004" s="138">
        <f t="shared" si="68"/>
        <v>9.7776000000000016E-2</v>
      </c>
    </row>
    <row r="1005" spans="1:14" x14ac:dyDescent="0.2">
      <c r="A1005" s="76"/>
      <c r="B1005" s="72"/>
      <c r="C1005" s="324"/>
      <c r="D1005" s="324"/>
      <c r="E1005" s="76" t="s">
        <v>51</v>
      </c>
      <c r="F1005" s="76">
        <v>2.5</v>
      </c>
      <c r="G1005" s="76"/>
      <c r="H1005" s="74"/>
      <c r="I1005" s="76" t="s">
        <v>21</v>
      </c>
      <c r="J1005" s="76">
        <v>0.24</v>
      </c>
      <c r="K1005" s="76" t="s">
        <v>21</v>
      </c>
      <c r="L1005" s="76">
        <v>2.25</v>
      </c>
      <c r="M1005" s="73">
        <v>74</v>
      </c>
      <c r="N1005" s="138">
        <f t="shared" si="68"/>
        <v>0.185</v>
      </c>
    </row>
    <row r="1006" spans="1:14" x14ac:dyDescent="0.2">
      <c r="A1006" s="76"/>
      <c r="B1006" s="72"/>
      <c r="C1006" s="324"/>
      <c r="D1006" s="324"/>
      <c r="E1006" s="76" t="s">
        <v>211</v>
      </c>
      <c r="F1006" s="76">
        <v>57</v>
      </c>
      <c r="G1006" s="76"/>
      <c r="H1006" s="74"/>
      <c r="I1006" s="76" t="s">
        <v>21</v>
      </c>
      <c r="J1006" s="76" t="s">
        <v>21</v>
      </c>
      <c r="K1006" s="76" t="s">
        <v>21</v>
      </c>
      <c r="L1006" s="76" t="s">
        <v>21</v>
      </c>
      <c r="M1006" s="73"/>
      <c r="N1006" s="138">
        <f t="shared" si="68"/>
        <v>0</v>
      </c>
    </row>
    <row r="1007" spans="1:14" x14ac:dyDescent="0.2">
      <c r="A1007" s="76"/>
      <c r="B1007" s="72"/>
      <c r="C1007" s="324"/>
      <c r="D1007" s="324"/>
      <c r="E1007" s="76" t="s">
        <v>212</v>
      </c>
      <c r="F1007" s="76">
        <v>0.75</v>
      </c>
      <c r="G1007" s="76"/>
      <c r="H1007" s="74">
        <v>50</v>
      </c>
      <c r="I1007" s="76" t="s">
        <v>21</v>
      </c>
      <c r="J1007" s="76" t="s">
        <v>21</v>
      </c>
      <c r="K1007" s="76">
        <v>0.74</v>
      </c>
      <c r="L1007" s="76">
        <v>2.64</v>
      </c>
      <c r="M1007" s="73">
        <v>54</v>
      </c>
      <c r="N1007" s="138">
        <f t="shared" si="68"/>
        <v>4.0500000000000001E-2</v>
      </c>
    </row>
    <row r="1008" spans="1:14" x14ac:dyDescent="0.2">
      <c r="A1008" s="76"/>
      <c r="B1008" s="72"/>
      <c r="C1008" s="324"/>
      <c r="D1008" s="324"/>
      <c r="E1008" s="76"/>
      <c r="F1008" s="76"/>
      <c r="G1008" s="76"/>
      <c r="H1008" s="74"/>
      <c r="I1008" s="78">
        <f>SUM(I997:I1007)</f>
        <v>4.83</v>
      </c>
      <c r="J1008" s="78">
        <f t="shared" ref="J1008:L1008" si="74">SUM(J997:J1007)</f>
        <v>4.6899999999999995</v>
      </c>
      <c r="K1008" s="78">
        <f t="shared" si="74"/>
        <v>27.9</v>
      </c>
      <c r="L1008" s="78">
        <f t="shared" si="74"/>
        <v>169.10999999999996</v>
      </c>
      <c r="M1008" s="78"/>
      <c r="N1008" s="139">
        <f>SUM(N997:N1007)</f>
        <v>7.7840909999999983</v>
      </c>
    </row>
    <row r="1009" spans="1:14" x14ac:dyDescent="0.2">
      <c r="A1009" s="76"/>
      <c r="B1009" s="465" t="s">
        <v>447</v>
      </c>
      <c r="C1009" s="324">
        <v>100</v>
      </c>
      <c r="D1009" s="324">
        <v>100</v>
      </c>
      <c r="E1009" s="471" t="s">
        <v>447</v>
      </c>
      <c r="F1009" s="76">
        <v>100</v>
      </c>
      <c r="G1009" s="76">
        <v>100</v>
      </c>
      <c r="H1009" s="74"/>
      <c r="I1009" s="78">
        <v>0.2</v>
      </c>
      <c r="J1009" s="78">
        <v>5.4</v>
      </c>
      <c r="K1009" s="78">
        <v>32</v>
      </c>
      <c r="L1009" s="78">
        <v>144</v>
      </c>
      <c r="M1009" s="73">
        <v>120</v>
      </c>
      <c r="N1009" s="139">
        <f t="shared" si="68"/>
        <v>12</v>
      </c>
    </row>
    <row r="1010" spans="1:14" x14ac:dyDescent="0.2">
      <c r="A1010" s="486" t="s">
        <v>132</v>
      </c>
      <c r="B1010" s="475"/>
      <c r="C1010" s="306"/>
      <c r="D1010" s="306"/>
      <c r="E1010" s="78"/>
      <c r="F1010" s="78"/>
      <c r="G1010" s="78"/>
      <c r="H1010" s="71"/>
      <c r="I1010" s="78">
        <f>I1009+I1008+I996+I993+I990+I986+I978+I969+I959</f>
        <v>75.449999999999989</v>
      </c>
      <c r="J1010" s="78">
        <f t="shared" ref="J1010:L1010" si="75">J1009+J1008+J996+J993+J990+J986+J978+J969+J959</f>
        <v>76.983999999999995</v>
      </c>
      <c r="K1010" s="78">
        <f t="shared" si="75"/>
        <v>228.89</v>
      </c>
      <c r="L1010" s="78">
        <f t="shared" si="75"/>
        <v>1638.38</v>
      </c>
      <c r="M1010" s="78"/>
      <c r="N1010" s="139">
        <f>N1009+N1008+N996+N993+N986+N978+N969+N959</f>
        <v>82.703541000000001</v>
      </c>
    </row>
    <row r="1011" spans="1:14" x14ac:dyDescent="0.2">
      <c r="A1011" s="486" t="s">
        <v>84</v>
      </c>
      <c r="B1011" s="475"/>
      <c r="C1011" s="306"/>
      <c r="D1011" s="306"/>
      <c r="E1011" s="78"/>
      <c r="F1011" s="78"/>
      <c r="G1011" s="78"/>
      <c r="H1011" s="94"/>
      <c r="I1011" s="94">
        <f>I1010+I948</f>
        <v>95.499999999999986</v>
      </c>
      <c r="J1011" s="94">
        <f t="shared" ref="J1011:L1011" si="76">J1010+J948</f>
        <v>97.713999999999999</v>
      </c>
      <c r="K1011" s="94">
        <f t="shared" si="76"/>
        <v>356.96999999999997</v>
      </c>
      <c r="L1011" s="94">
        <f t="shared" si="76"/>
        <v>2416.3200000000002</v>
      </c>
      <c r="M1011" s="94"/>
      <c r="N1011" s="139">
        <f>N1010+N948</f>
        <v>130.22346900000002</v>
      </c>
    </row>
    <row r="1012" spans="1:14" ht="21" x14ac:dyDescent="0.2">
      <c r="A1012" s="71" t="s">
        <v>1</v>
      </c>
      <c r="B1012" s="91" t="s">
        <v>2</v>
      </c>
      <c r="C1012" s="306"/>
      <c r="D1012" s="306"/>
      <c r="E1012" s="71" t="s">
        <v>3</v>
      </c>
      <c r="F1012" s="71" t="s">
        <v>4</v>
      </c>
      <c r="G1012" s="71" t="s">
        <v>5</v>
      </c>
      <c r="H1012" s="71" t="s">
        <v>6</v>
      </c>
      <c r="I1012" s="71" t="s">
        <v>7</v>
      </c>
      <c r="J1012" s="71" t="s">
        <v>8</v>
      </c>
      <c r="K1012" s="71" t="s">
        <v>9</v>
      </c>
      <c r="L1012" s="71" t="s">
        <v>10</v>
      </c>
      <c r="M1012" s="73" t="s">
        <v>11</v>
      </c>
      <c r="N1012" s="138"/>
    </row>
    <row r="1013" spans="1:14" x14ac:dyDescent="0.2">
      <c r="A1013" s="475" t="s">
        <v>323</v>
      </c>
      <c r="B1013" s="476"/>
      <c r="C1013" s="312"/>
      <c r="D1013" s="312"/>
      <c r="E1013" s="78"/>
      <c r="F1013" s="78"/>
      <c r="G1013" s="78"/>
      <c r="H1013" s="71"/>
      <c r="I1013" s="78"/>
      <c r="J1013" s="78"/>
      <c r="K1013" s="78"/>
      <c r="L1013" s="78"/>
      <c r="M1013" s="73"/>
      <c r="N1013" s="138"/>
    </row>
    <row r="1014" spans="1:14" x14ac:dyDescent="0.2">
      <c r="A1014" s="76" t="s">
        <v>14</v>
      </c>
      <c r="B1014" s="72"/>
      <c r="C1014" s="324"/>
      <c r="D1014" s="324"/>
      <c r="E1014" s="76"/>
      <c r="F1014" s="76"/>
      <c r="G1014" s="76"/>
      <c r="H1014" s="74"/>
      <c r="I1014" s="76"/>
      <c r="J1014" s="76"/>
      <c r="K1014" s="76"/>
      <c r="L1014" s="76"/>
      <c r="M1014" s="73"/>
      <c r="N1014" s="138"/>
    </row>
    <row r="1015" spans="1:14" x14ac:dyDescent="0.2">
      <c r="A1015" s="76" t="s">
        <v>133</v>
      </c>
      <c r="B1015" s="472" t="s">
        <v>134</v>
      </c>
      <c r="C1015" s="308"/>
      <c r="D1015" s="308"/>
      <c r="E1015" s="76" t="s">
        <v>135</v>
      </c>
      <c r="F1015" s="76">
        <v>83</v>
      </c>
      <c r="G1015" s="76">
        <v>82</v>
      </c>
      <c r="H1015" s="74"/>
      <c r="I1015" s="76">
        <v>14.9</v>
      </c>
      <c r="J1015" s="76">
        <v>0.5</v>
      </c>
      <c r="K1015" s="76">
        <v>1.49</v>
      </c>
      <c r="L1015" s="76">
        <v>73.040000000000006</v>
      </c>
      <c r="M1015" s="73">
        <v>185</v>
      </c>
      <c r="N1015" s="138">
        <f t="shared" si="68"/>
        <v>15.355</v>
      </c>
    </row>
    <row r="1016" spans="1:14" ht="22.5" x14ac:dyDescent="0.2">
      <c r="A1016" s="76"/>
      <c r="B1016" s="473"/>
      <c r="C1016" s="423" t="s">
        <v>377</v>
      </c>
      <c r="D1016" s="423" t="s">
        <v>376</v>
      </c>
      <c r="E1016" s="76" t="s">
        <v>20</v>
      </c>
      <c r="F1016" s="76">
        <v>10</v>
      </c>
      <c r="G1016" s="76">
        <v>10</v>
      </c>
      <c r="H1016" s="74"/>
      <c r="I1016" s="76" t="s">
        <v>21</v>
      </c>
      <c r="J1016" s="76" t="s">
        <v>21</v>
      </c>
      <c r="K1016" s="76">
        <v>9.98</v>
      </c>
      <c r="L1016" s="76">
        <v>37.9</v>
      </c>
      <c r="M1016" s="73">
        <v>54</v>
      </c>
      <c r="N1016" s="138">
        <f t="shared" si="68"/>
        <v>0.54</v>
      </c>
    </row>
    <row r="1017" spans="1:14" x14ac:dyDescent="0.2">
      <c r="A1017" s="76" t="s">
        <v>136</v>
      </c>
      <c r="B1017" s="72"/>
      <c r="C1017" s="324"/>
      <c r="D1017" s="324"/>
      <c r="E1017" s="76" t="s">
        <v>91</v>
      </c>
      <c r="F1017" s="76">
        <v>12</v>
      </c>
      <c r="G1017" s="76">
        <v>12</v>
      </c>
      <c r="H1017" s="74"/>
      <c r="I1017" s="76">
        <v>1.52</v>
      </c>
      <c r="J1017" s="76">
        <v>1.1499999999999999</v>
      </c>
      <c r="K1017" s="76"/>
      <c r="L1017" s="76">
        <v>16.39</v>
      </c>
      <c r="M1017" s="73">
        <v>122.22</v>
      </c>
      <c r="N1017" s="138">
        <f t="shared" si="68"/>
        <v>1.4666399999999999</v>
      </c>
    </row>
    <row r="1018" spans="1:14" x14ac:dyDescent="0.2">
      <c r="A1018" s="76"/>
      <c r="B1018" s="72"/>
      <c r="C1018" s="324"/>
      <c r="D1018" s="324"/>
      <c r="E1018" s="76" t="s">
        <v>137</v>
      </c>
      <c r="F1018" s="76">
        <v>5</v>
      </c>
      <c r="G1018" s="76">
        <v>5</v>
      </c>
      <c r="H1018" s="74"/>
      <c r="I1018" s="76">
        <v>0.04</v>
      </c>
      <c r="J1018" s="76">
        <v>3.63</v>
      </c>
      <c r="K1018" s="76">
        <v>0.13</v>
      </c>
      <c r="L1018" s="76">
        <v>33.049999999999997</v>
      </c>
      <c r="M1018" s="73">
        <v>260</v>
      </c>
      <c r="N1018" s="138">
        <f t="shared" si="68"/>
        <v>1.3</v>
      </c>
    </row>
    <row r="1019" spans="1:14" x14ac:dyDescent="0.2">
      <c r="A1019" s="76"/>
      <c r="B1019" s="72"/>
      <c r="C1019" s="324"/>
      <c r="D1019" s="324"/>
      <c r="E1019" s="76" t="s">
        <v>93</v>
      </c>
      <c r="F1019" s="76">
        <v>5</v>
      </c>
      <c r="G1019" s="76">
        <v>5</v>
      </c>
      <c r="H1019" s="74"/>
      <c r="I1019" s="76">
        <v>0.28000000000000003</v>
      </c>
      <c r="J1019" s="76">
        <v>0.04</v>
      </c>
      <c r="K1019" s="76">
        <v>1.81</v>
      </c>
      <c r="L1019" s="76">
        <v>8.27</v>
      </c>
      <c r="M1019" s="73">
        <v>33.33</v>
      </c>
      <c r="N1019" s="138">
        <f t="shared" si="68"/>
        <v>0.16664999999999996</v>
      </c>
    </row>
    <row r="1020" spans="1:14" x14ac:dyDescent="0.2">
      <c r="A1020" s="76"/>
      <c r="B1020" s="72"/>
      <c r="C1020" s="324"/>
      <c r="D1020" s="324"/>
      <c r="E1020" s="76" t="s">
        <v>56</v>
      </c>
      <c r="F1020" s="76">
        <v>5</v>
      </c>
      <c r="G1020" s="76">
        <v>5</v>
      </c>
      <c r="H1020" s="74"/>
      <c r="I1020" s="76">
        <v>0.14000000000000001</v>
      </c>
      <c r="J1020" s="76">
        <v>1</v>
      </c>
      <c r="K1020" s="76">
        <v>0.16</v>
      </c>
      <c r="L1020" s="76">
        <v>10.3</v>
      </c>
      <c r="M1020" s="73">
        <v>114</v>
      </c>
      <c r="N1020" s="138">
        <f t="shared" si="68"/>
        <v>0.56999999999999995</v>
      </c>
    </row>
    <row r="1021" spans="1:14" x14ac:dyDescent="0.2">
      <c r="A1021" s="76"/>
      <c r="B1021" s="72"/>
      <c r="C1021" s="324"/>
      <c r="D1021" s="324"/>
      <c r="E1021" s="76" t="s">
        <v>22</v>
      </c>
      <c r="F1021" s="76">
        <v>0.5</v>
      </c>
      <c r="G1021" s="76">
        <v>0.5</v>
      </c>
      <c r="H1021" s="74"/>
      <c r="I1021" s="76" t="s">
        <v>21</v>
      </c>
      <c r="J1021" s="76" t="s">
        <v>21</v>
      </c>
      <c r="K1021" s="76" t="s">
        <v>21</v>
      </c>
      <c r="L1021" s="76" t="s">
        <v>21</v>
      </c>
      <c r="M1021" s="73">
        <v>8</v>
      </c>
      <c r="N1021" s="138">
        <f t="shared" si="68"/>
        <v>4.0000000000000001E-3</v>
      </c>
    </row>
    <row r="1022" spans="1:14" x14ac:dyDescent="0.2">
      <c r="A1022" s="76"/>
      <c r="B1022" s="72"/>
      <c r="C1022" s="324"/>
      <c r="D1022" s="324"/>
      <c r="E1022" s="76" t="s">
        <v>138</v>
      </c>
      <c r="F1022" s="76">
        <v>10</v>
      </c>
      <c r="G1022" s="76">
        <v>10</v>
      </c>
      <c r="H1022" s="74"/>
      <c r="I1022" s="76">
        <v>0.08</v>
      </c>
      <c r="J1022" s="76">
        <v>7.25</v>
      </c>
      <c r="K1022" s="76">
        <v>0.26</v>
      </c>
      <c r="L1022" s="76">
        <v>66.099999999999994</v>
      </c>
      <c r="M1022" s="73">
        <v>260</v>
      </c>
      <c r="N1022" s="138">
        <f t="shared" si="68"/>
        <v>2.6</v>
      </c>
    </row>
    <row r="1023" spans="1:14" x14ac:dyDescent="0.2">
      <c r="A1023" s="76"/>
      <c r="B1023" s="72"/>
      <c r="C1023" s="324"/>
      <c r="D1023" s="324"/>
      <c r="E1023" s="76" t="s">
        <v>105</v>
      </c>
      <c r="F1023" s="76">
        <v>46</v>
      </c>
      <c r="G1023" s="76">
        <v>28</v>
      </c>
      <c r="H1023" s="74"/>
      <c r="I1023" s="76">
        <v>0.18</v>
      </c>
      <c r="J1023" s="76">
        <v>0.16</v>
      </c>
      <c r="K1023" s="76">
        <v>4.0999999999999996</v>
      </c>
      <c r="L1023" s="76">
        <v>18.22</v>
      </c>
      <c r="M1023" s="73">
        <v>99</v>
      </c>
      <c r="N1023" s="138">
        <f t="shared" si="68"/>
        <v>4.5540000000000003</v>
      </c>
    </row>
    <row r="1024" spans="1:14" x14ac:dyDescent="0.2">
      <c r="A1024" s="76"/>
      <c r="B1024" s="72"/>
      <c r="C1024" s="324"/>
      <c r="D1024" s="324"/>
      <c r="E1024" s="76" t="s">
        <v>139</v>
      </c>
      <c r="F1024" s="76">
        <v>0.01</v>
      </c>
      <c r="G1024" s="76">
        <v>0.01</v>
      </c>
      <c r="H1024" s="74"/>
      <c r="I1024" s="76"/>
      <c r="J1024" s="76"/>
      <c r="K1024" s="76"/>
      <c r="L1024" s="76"/>
      <c r="M1024" s="73"/>
      <c r="N1024" s="138">
        <f t="shared" si="68"/>
        <v>0</v>
      </c>
    </row>
    <row r="1025" spans="1:14" ht="22.5" x14ac:dyDescent="0.2">
      <c r="A1025" s="76"/>
      <c r="B1025" s="72"/>
      <c r="C1025" s="324"/>
      <c r="D1025" s="324"/>
      <c r="E1025" s="76"/>
      <c r="F1025" s="76"/>
      <c r="G1025" s="76"/>
      <c r="H1025" s="74" t="s">
        <v>140</v>
      </c>
      <c r="I1025" s="78">
        <f>SUM(I1015:I1024)</f>
        <v>17.14</v>
      </c>
      <c r="J1025" s="78">
        <f t="shared" ref="J1025:L1025" si="77">SUM(J1015:J1024)</f>
        <v>13.73</v>
      </c>
      <c r="K1025" s="78">
        <f t="shared" si="77"/>
        <v>17.93</v>
      </c>
      <c r="L1025" s="78">
        <f t="shared" si="77"/>
        <v>263.27</v>
      </c>
      <c r="M1025" s="78"/>
      <c r="N1025" s="139">
        <f>SUM(N1015:N1024)</f>
        <v>26.556290000000004</v>
      </c>
    </row>
    <row r="1026" spans="1:14" x14ac:dyDescent="0.2">
      <c r="A1026" s="76"/>
      <c r="B1026" s="474" t="s">
        <v>141</v>
      </c>
      <c r="C1026" s="324"/>
      <c r="D1026" s="324"/>
      <c r="E1026" s="76" t="s">
        <v>142</v>
      </c>
      <c r="F1026" s="76">
        <v>4</v>
      </c>
      <c r="G1026" s="76"/>
      <c r="H1026" s="74"/>
      <c r="I1026" s="76">
        <v>0.54</v>
      </c>
      <c r="J1026" s="76">
        <v>2.16</v>
      </c>
      <c r="K1026" s="76">
        <v>0.74</v>
      </c>
      <c r="L1026" s="76">
        <v>24.42</v>
      </c>
      <c r="M1026" s="73">
        <v>249</v>
      </c>
      <c r="N1026" s="138">
        <f t="shared" si="68"/>
        <v>0.996</v>
      </c>
    </row>
    <row r="1027" spans="1:14" x14ac:dyDescent="0.2">
      <c r="A1027" s="76" t="s">
        <v>98</v>
      </c>
      <c r="B1027" s="474"/>
      <c r="C1027" s="324"/>
      <c r="D1027" s="324"/>
      <c r="E1027" s="76" t="s">
        <v>143</v>
      </c>
      <c r="F1027" s="76">
        <v>100</v>
      </c>
      <c r="G1027" s="76"/>
      <c r="H1027" s="74"/>
      <c r="I1027" s="76">
        <v>2.82</v>
      </c>
      <c r="J1027" s="76">
        <v>3.2</v>
      </c>
      <c r="K1027" s="76">
        <v>4.7300000000000004</v>
      </c>
      <c r="L1027" s="76">
        <v>58</v>
      </c>
      <c r="M1027" s="73">
        <v>37.549999999999997</v>
      </c>
      <c r="N1027" s="138">
        <f t="shared" si="68"/>
        <v>3.7549999999999994</v>
      </c>
    </row>
    <row r="1028" spans="1:14" x14ac:dyDescent="0.2">
      <c r="A1028" s="76"/>
      <c r="B1028" s="474"/>
      <c r="C1028" s="324">
        <v>200</v>
      </c>
      <c r="D1028" s="324">
        <v>200</v>
      </c>
      <c r="E1028" s="76" t="s">
        <v>20</v>
      </c>
      <c r="F1028" s="76">
        <v>11.1</v>
      </c>
      <c r="G1028" s="76"/>
      <c r="H1028" s="74"/>
      <c r="I1028" s="76" t="s">
        <v>21</v>
      </c>
      <c r="J1028" s="76" t="s">
        <v>21</v>
      </c>
      <c r="K1028" s="76">
        <v>11.087999999999999</v>
      </c>
      <c r="L1028" s="76">
        <v>42.67</v>
      </c>
      <c r="M1028" s="73">
        <v>54</v>
      </c>
      <c r="N1028" s="138">
        <f t="shared" si="68"/>
        <v>0.59939999999999993</v>
      </c>
    </row>
    <row r="1029" spans="1:14" x14ac:dyDescent="0.2">
      <c r="A1029" s="76"/>
      <c r="B1029" s="72"/>
      <c r="C1029" s="324"/>
      <c r="D1029" s="324"/>
      <c r="E1029" s="76"/>
      <c r="F1029" s="76"/>
      <c r="G1029" s="76"/>
      <c r="H1029" s="74">
        <v>200</v>
      </c>
      <c r="I1029" s="78">
        <f>SUM(I1026:I1028)</f>
        <v>3.36</v>
      </c>
      <c r="J1029" s="78">
        <f t="shared" ref="J1029:L1029" si="78">SUM(J1026:J1028)</f>
        <v>5.36</v>
      </c>
      <c r="K1029" s="78">
        <f t="shared" si="78"/>
        <v>16.558</v>
      </c>
      <c r="L1029" s="78">
        <f t="shared" si="78"/>
        <v>125.09</v>
      </c>
      <c r="M1029" s="78"/>
      <c r="N1029" s="139">
        <f>SUM(N1026:N1028)</f>
        <v>5.3503999999999996</v>
      </c>
    </row>
    <row r="1030" spans="1:14" ht="14.25" customHeight="1" x14ac:dyDescent="0.2">
      <c r="A1030" s="76"/>
      <c r="B1030" s="474" t="s">
        <v>30</v>
      </c>
      <c r="C1030" s="428">
        <v>70</v>
      </c>
      <c r="D1030" s="324">
        <v>90</v>
      </c>
      <c r="E1030" s="76" t="s">
        <v>31</v>
      </c>
      <c r="F1030" s="76">
        <v>80</v>
      </c>
      <c r="G1030" s="76">
        <v>80</v>
      </c>
      <c r="H1030" s="74"/>
      <c r="I1030" s="76">
        <v>6.96</v>
      </c>
      <c r="J1030" s="76">
        <v>1.2</v>
      </c>
      <c r="K1030" s="76">
        <v>32.96</v>
      </c>
      <c r="L1030" s="76">
        <v>181</v>
      </c>
      <c r="M1030" s="73">
        <v>33.33</v>
      </c>
      <c r="N1030" s="138">
        <f t="shared" si="68"/>
        <v>2.6663999999999994</v>
      </c>
    </row>
    <row r="1031" spans="1:14" x14ac:dyDescent="0.2">
      <c r="A1031" s="76"/>
      <c r="B1031" s="474"/>
      <c r="C1031" s="324">
        <v>10</v>
      </c>
      <c r="D1031" s="324">
        <v>10</v>
      </c>
      <c r="E1031" s="76" t="s">
        <v>32</v>
      </c>
      <c r="F1031" s="76">
        <v>10</v>
      </c>
      <c r="G1031" s="76"/>
      <c r="H1031" s="74"/>
      <c r="I1031" s="76">
        <v>2.68</v>
      </c>
      <c r="J1031" s="76">
        <v>2.57</v>
      </c>
      <c r="K1031" s="76" t="s">
        <v>21</v>
      </c>
      <c r="L1031" s="76">
        <v>33.79</v>
      </c>
      <c r="M1031" s="73">
        <v>316.5</v>
      </c>
      <c r="N1031" s="138">
        <f t="shared" si="68"/>
        <v>3.165</v>
      </c>
    </row>
    <row r="1032" spans="1:14" x14ac:dyDescent="0.2">
      <c r="A1032" s="76"/>
      <c r="B1032" s="72"/>
      <c r="C1032" s="324">
        <v>10</v>
      </c>
      <c r="D1032" s="324">
        <v>10</v>
      </c>
      <c r="E1032" s="76" t="s">
        <v>33</v>
      </c>
      <c r="F1032" s="76">
        <v>10</v>
      </c>
      <c r="G1032" s="76"/>
      <c r="H1032" s="74"/>
      <c r="I1032" s="76">
        <v>0.08</v>
      </c>
      <c r="J1032" s="76">
        <v>7.25</v>
      </c>
      <c r="K1032" s="76">
        <v>0.26</v>
      </c>
      <c r="L1032" s="76">
        <v>66.099999999999994</v>
      </c>
      <c r="M1032" s="73">
        <v>260</v>
      </c>
      <c r="N1032" s="138">
        <f t="shared" si="68"/>
        <v>2.6</v>
      </c>
    </row>
    <row r="1033" spans="1:14" ht="33.75" x14ac:dyDescent="0.2">
      <c r="A1033" s="76"/>
      <c r="B1033" s="72"/>
      <c r="C1033" s="324"/>
      <c r="D1033" s="324"/>
      <c r="E1033" s="76"/>
      <c r="F1033" s="76"/>
      <c r="G1033" s="76"/>
      <c r="H1033" s="74" t="s">
        <v>35</v>
      </c>
      <c r="I1033" s="78">
        <f>SUM(I1030:I1032)</f>
        <v>9.7200000000000006</v>
      </c>
      <c r="J1033" s="78">
        <f t="shared" ref="J1033:L1033" si="79">SUM(J1030:J1032)</f>
        <v>11.02</v>
      </c>
      <c r="K1033" s="78">
        <f t="shared" si="79"/>
        <v>33.22</v>
      </c>
      <c r="L1033" s="78">
        <f t="shared" si="79"/>
        <v>280.89</v>
      </c>
      <c r="M1033" s="78"/>
      <c r="N1033" s="139">
        <f>SUM(N1030:N1032)</f>
        <v>8.4314</v>
      </c>
    </row>
    <row r="1034" spans="1:14" x14ac:dyDescent="0.2">
      <c r="A1034" s="76"/>
      <c r="B1034" s="102" t="s">
        <v>144</v>
      </c>
      <c r="C1034" s="305">
        <v>120</v>
      </c>
      <c r="D1034" s="305">
        <v>120</v>
      </c>
      <c r="E1034" s="93" t="s">
        <v>145</v>
      </c>
      <c r="F1034" s="93">
        <v>120</v>
      </c>
      <c r="G1034" s="93">
        <v>120</v>
      </c>
      <c r="H1034" s="93">
        <v>120</v>
      </c>
      <c r="I1034" s="93">
        <v>1.8</v>
      </c>
      <c r="J1034" s="93">
        <v>8.4000000000000005E-2</v>
      </c>
      <c r="K1034" s="93">
        <v>17.2</v>
      </c>
      <c r="L1034" s="103">
        <v>74.760000000000005</v>
      </c>
      <c r="M1034" s="73">
        <v>99</v>
      </c>
      <c r="N1034" s="139">
        <f t="shared" si="68"/>
        <v>11.88</v>
      </c>
    </row>
    <row r="1035" spans="1:14" x14ac:dyDescent="0.2">
      <c r="A1035" s="76" t="s">
        <v>38</v>
      </c>
      <c r="B1035" s="452" t="s">
        <v>430</v>
      </c>
      <c r="C1035" s="324">
        <v>200</v>
      </c>
      <c r="D1035" s="324">
        <v>200</v>
      </c>
      <c r="E1035" s="461" t="s">
        <v>430</v>
      </c>
      <c r="F1035" s="76">
        <v>200</v>
      </c>
      <c r="G1035" s="76">
        <v>200</v>
      </c>
      <c r="H1035" s="74">
        <v>200</v>
      </c>
      <c r="I1035" s="76"/>
      <c r="J1035" s="78"/>
      <c r="K1035" s="78">
        <v>18.2</v>
      </c>
      <c r="L1035" s="78">
        <v>75</v>
      </c>
      <c r="M1035" s="79">
        <v>107.9</v>
      </c>
      <c r="N1035" s="139">
        <f t="shared" si="68"/>
        <v>21.58</v>
      </c>
    </row>
    <row r="1036" spans="1:14" x14ac:dyDescent="0.2">
      <c r="A1036" s="475" t="s">
        <v>39</v>
      </c>
      <c r="B1036" s="476"/>
      <c r="C1036" s="312"/>
      <c r="D1036" s="312"/>
      <c r="E1036" s="76"/>
      <c r="F1036" s="76"/>
      <c r="G1036" s="76"/>
      <c r="H1036" s="74"/>
      <c r="I1036" s="78">
        <f>I1035+I1034+I1033+I1029+I1025</f>
        <v>32.020000000000003</v>
      </c>
      <c r="J1036" s="78">
        <f t="shared" ref="J1036:L1036" si="80">J1035+J1034+J1033+J1029+J1025</f>
        <v>30.193999999999999</v>
      </c>
      <c r="K1036" s="78">
        <f t="shared" si="80"/>
        <v>103.108</v>
      </c>
      <c r="L1036" s="78">
        <f t="shared" si="80"/>
        <v>819.01</v>
      </c>
      <c r="M1036" s="78"/>
      <c r="N1036" s="139">
        <f>N1035+N1034+N1033+N1029+N1025</f>
        <v>73.798090000000002</v>
      </c>
    </row>
    <row r="1037" spans="1:14" x14ac:dyDescent="0.2">
      <c r="A1037" s="76" t="s">
        <v>40</v>
      </c>
      <c r="B1037" s="72"/>
      <c r="C1037" s="324"/>
      <c r="D1037" s="324"/>
      <c r="E1037" s="76"/>
      <c r="F1037" s="76"/>
      <c r="G1037" s="76"/>
      <c r="H1037" s="74"/>
      <c r="I1037" s="76"/>
      <c r="J1037" s="76"/>
      <c r="K1037" s="76"/>
      <c r="L1037" s="78"/>
      <c r="M1037" s="73"/>
      <c r="N1037" s="138">
        <f t="shared" ref="N1037:N1096" si="81">F1037*M1037/1000</f>
        <v>0</v>
      </c>
    </row>
    <row r="1038" spans="1:14" x14ac:dyDescent="0.2">
      <c r="A1038" s="76"/>
      <c r="B1038" s="474" t="s">
        <v>146</v>
      </c>
      <c r="C1038" s="324"/>
      <c r="D1038" s="324"/>
      <c r="E1038" s="76" t="s">
        <v>147</v>
      </c>
      <c r="F1038" s="76">
        <v>86.67</v>
      </c>
      <c r="G1038" s="76" t="s">
        <v>148</v>
      </c>
      <c r="H1038" s="74"/>
      <c r="I1038" s="76">
        <v>1.3</v>
      </c>
      <c r="J1038" s="76">
        <v>0.69</v>
      </c>
      <c r="K1038" s="76">
        <v>7</v>
      </c>
      <c r="L1038" s="76">
        <v>29.12</v>
      </c>
      <c r="M1038" s="73">
        <v>13</v>
      </c>
      <c r="N1038" s="138">
        <f t="shared" si="81"/>
        <v>1.1267100000000001</v>
      </c>
    </row>
    <row r="1039" spans="1:14" x14ac:dyDescent="0.2">
      <c r="A1039" s="76" t="s">
        <v>149</v>
      </c>
      <c r="B1039" s="474"/>
      <c r="C1039" s="324">
        <v>80</v>
      </c>
      <c r="D1039" s="324">
        <v>120</v>
      </c>
      <c r="E1039" s="76" t="s">
        <v>51</v>
      </c>
      <c r="F1039" s="76">
        <v>5</v>
      </c>
      <c r="G1039" s="76">
        <v>5</v>
      </c>
      <c r="H1039" s="74"/>
      <c r="I1039" s="76"/>
      <c r="J1039" s="76">
        <v>6.99</v>
      </c>
      <c r="K1039" s="76"/>
      <c r="L1039" s="76">
        <v>62.93</v>
      </c>
      <c r="M1039" s="73">
        <v>74</v>
      </c>
      <c r="N1039" s="138">
        <f t="shared" si="81"/>
        <v>0.37</v>
      </c>
    </row>
    <row r="1040" spans="1:14" x14ac:dyDescent="0.2">
      <c r="A1040" s="76"/>
      <c r="B1040" s="72"/>
      <c r="C1040" s="324"/>
      <c r="D1040" s="324"/>
      <c r="E1040" s="76" t="s">
        <v>45</v>
      </c>
      <c r="F1040" s="76">
        <v>30</v>
      </c>
      <c r="G1040" s="76">
        <v>26.4</v>
      </c>
      <c r="H1040" s="74"/>
      <c r="I1040" s="76">
        <v>0.12</v>
      </c>
      <c r="J1040" s="76">
        <v>0.105</v>
      </c>
      <c r="K1040" s="76">
        <v>2.58</v>
      </c>
      <c r="L1040" s="76">
        <v>11.88</v>
      </c>
      <c r="M1040" s="73">
        <v>99</v>
      </c>
      <c r="N1040" s="138">
        <f t="shared" si="81"/>
        <v>2.97</v>
      </c>
    </row>
    <row r="1041" spans="1:14" x14ac:dyDescent="0.2">
      <c r="A1041" s="76"/>
      <c r="B1041" s="72"/>
      <c r="C1041" s="324"/>
      <c r="D1041" s="324"/>
      <c r="E1041" s="76" t="s">
        <v>20</v>
      </c>
      <c r="F1041" s="76">
        <v>3</v>
      </c>
      <c r="G1041" s="76">
        <v>3</v>
      </c>
      <c r="H1041" s="74"/>
      <c r="I1041" s="76"/>
      <c r="J1041" s="76"/>
      <c r="K1041" s="76">
        <v>2.99</v>
      </c>
      <c r="L1041" s="76">
        <v>11.38</v>
      </c>
      <c r="M1041" s="73">
        <v>54</v>
      </c>
      <c r="N1041" s="138">
        <f t="shared" si="81"/>
        <v>0.16200000000000001</v>
      </c>
    </row>
    <row r="1042" spans="1:14" x14ac:dyDescent="0.2">
      <c r="A1042" s="76"/>
      <c r="B1042" s="72"/>
      <c r="C1042" s="324"/>
      <c r="D1042" s="324"/>
      <c r="E1042" s="76"/>
      <c r="F1042" s="76"/>
      <c r="G1042" s="76"/>
      <c r="H1042" s="74">
        <v>100</v>
      </c>
      <c r="I1042" s="78">
        <f>SUM(I1038:I1041)</f>
        <v>1.42</v>
      </c>
      <c r="J1042" s="78">
        <f t="shared" ref="J1042:L1042" si="82">SUM(J1038:J1041)</f>
        <v>7.7850000000000001</v>
      </c>
      <c r="K1042" s="78">
        <f t="shared" si="82"/>
        <v>12.57</v>
      </c>
      <c r="L1042" s="78">
        <f t="shared" si="82"/>
        <v>115.30999999999999</v>
      </c>
      <c r="M1042" s="78"/>
      <c r="N1042" s="139">
        <f>SUM(N1038:N1041)</f>
        <v>4.6287100000000008</v>
      </c>
    </row>
    <row r="1043" spans="1:14" x14ac:dyDescent="0.2">
      <c r="A1043" s="76" t="s">
        <v>150</v>
      </c>
      <c r="B1043" s="104" t="s">
        <v>151</v>
      </c>
      <c r="C1043" s="104"/>
      <c r="D1043" s="104"/>
      <c r="E1043" s="76" t="s">
        <v>50</v>
      </c>
      <c r="F1043" s="76">
        <v>66.7</v>
      </c>
      <c r="G1043" s="76">
        <v>48</v>
      </c>
      <c r="H1043" s="74"/>
      <c r="I1043" s="76">
        <v>1.33</v>
      </c>
      <c r="J1043" s="76">
        <v>0.19</v>
      </c>
      <c r="K1043" s="76">
        <v>8.1999999999999993</v>
      </c>
      <c r="L1043" s="76">
        <v>38.42</v>
      </c>
      <c r="M1043" s="73">
        <v>17</v>
      </c>
      <c r="N1043" s="138">
        <f t="shared" si="81"/>
        <v>1.1339000000000001</v>
      </c>
    </row>
    <row r="1044" spans="1:14" x14ac:dyDescent="0.2">
      <c r="A1044" s="76"/>
      <c r="B1044" s="105"/>
      <c r="C1044" s="105" t="s">
        <v>57</v>
      </c>
      <c r="D1044" s="105" t="s">
        <v>57</v>
      </c>
      <c r="E1044" s="76" t="s">
        <v>152</v>
      </c>
      <c r="F1044" s="76">
        <v>20.5</v>
      </c>
      <c r="G1044" s="76">
        <v>20</v>
      </c>
      <c r="H1044" s="74"/>
      <c r="I1044" s="76">
        <v>4.5999999999999996</v>
      </c>
      <c r="J1044" s="76">
        <v>0.3</v>
      </c>
      <c r="K1044" s="76">
        <v>10.199999999999999</v>
      </c>
      <c r="L1044" s="76">
        <v>62.8</v>
      </c>
      <c r="M1044" s="73">
        <v>27</v>
      </c>
      <c r="N1044" s="138">
        <f t="shared" si="81"/>
        <v>0.55349999999999999</v>
      </c>
    </row>
    <row r="1045" spans="1:14" x14ac:dyDescent="0.2">
      <c r="A1045" s="76"/>
      <c r="B1045" s="106"/>
      <c r="C1045" s="106"/>
      <c r="D1045" s="106"/>
      <c r="E1045" s="76" t="s">
        <v>52</v>
      </c>
      <c r="F1045" s="76">
        <v>12</v>
      </c>
      <c r="G1045" s="76">
        <v>10.8</v>
      </c>
      <c r="H1045" s="74"/>
      <c r="I1045" s="76">
        <v>0.16800000000000001</v>
      </c>
      <c r="J1045" s="76">
        <v>0.9</v>
      </c>
      <c r="K1045" s="76">
        <v>0.81</v>
      </c>
      <c r="L1045" s="76">
        <v>4.13</v>
      </c>
      <c r="M1045" s="73">
        <v>22</v>
      </c>
      <c r="N1045" s="138">
        <f t="shared" si="81"/>
        <v>0.26400000000000001</v>
      </c>
    </row>
    <row r="1046" spans="1:14" x14ac:dyDescent="0.2">
      <c r="A1046" s="76"/>
      <c r="B1046" s="75"/>
      <c r="C1046" s="75"/>
      <c r="D1046" s="75"/>
      <c r="E1046" s="76" t="s">
        <v>43</v>
      </c>
      <c r="F1046" s="76">
        <v>12.5</v>
      </c>
      <c r="G1046" s="76">
        <v>10.8</v>
      </c>
      <c r="H1046" s="74"/>
      <c r="I1046" s="76">
        <v>0.16</v>
      </c>
      <c r="J1046" s="76">
        <v>0.01</v>
      </c>
      <c r="K1046" s="76">
        <v>0.84</v>
      </c>
      <c r="L1046" s="76">
        <v>3.4</v>
      </c>
      <c r="M1046" s="73">
        <v>17</v>
      </c>
      <c r="N1046" s="138">
        <f t="shared" si="81"/>
        <v>0.21249999999999999</v>
      </c>
    </row>
    <row r="1047" spans="1:14" x14ac:dyDescent="0.2">
      <c r="A1047" s="76"/>
      <c r="B1047" s="72"/>
      <c r="C1047" s="324"/>
      <c r="D1047" s="324"/>
      <c r="E1047" s="76" t="s">
        <v>23</v>
      </c>
      <c r="F1047" s="76">
        <v>5</v>
      </c>
      <c r="G1047" s="76">
        <v>5</v>
      </c>
      <c r="H1047" s="74"/>
      <c r="I1047" s="76">
        <v>0.04</v>
      </c>
      <c r="J1047" s="76">
        <v>3.63</v>
      </c>
      <c r="K1047" s="76">
        <v>0.13</v>
      </c>
      <c r="L1047" s="76">
        <v>33.049999999999997</v>
      </c>
      <c r="M1047" s="73">
        <v>260</v>
      </c>
      <c r="N1047" s="138">
        <f t="shared" si="81"/>
        <v>1.3</v>
      </c>
    </row>
    <row r="1048" spans="1:14" x14ac:dyDescent="0.2">
      <c r="A1048" s="76"/>
      <c r="B1048" s="72"/>
      <c r="C1048" s="324"/>
      <c r="D1048" s="324"/>
      <c r="E1048" s="76" t="s">
        <v>54</v>
      </c>
      <c r="F1048" s="76">
        <v>175</v>
      </c>
      <c r="G1048" s="76">
        <v>175</v>
      </c>
      <c r="H1048" s="74"/>
      <c r="I1048" s="76">
        <v>0.7</v>
      </c>
      <c r="J1048" s="76">
        <v>0.2</v>
      </c>
      <c r="K1048" s="76" t="s">
        <v>21</v>
      </c>
      <c r="L1048" s="76">
        <v>5</v>
      </c>
      <c r="M1048" s="73">
        <v>6</v>
      </c>
      <c r="N1048" s="138">
        <f t="shared" si="81"/>
        <v>1.05</v>
      </c>
    </row>
    <row r="1049" spans="1:14" x14ac:dyDescent="0.2">
      <c r="A1049" s="76"/>
      <c r="B1049" s="72"/>
      <c r="C1049" s="324"/>
      <c r="D1049" s="324"/>
      <c r="E1049" s="76" t="s">
        <v>22</v>
      </c>
      <c r="F1049" s="76">
        <v>1</v>
      </c>
      <c r="G1049" s="76"/>
      <c r="H1049" s="74"/>
      <c r="I1049" s="76" t="s">
        <v>21</v>
      </c>
      <c r="J1049" s="76" t="s">
        <v>21</v>
      </c>
      <c r="K1049" s="76" t="s">
        <v>21</v>
      </c>
      <c r="L1049" s="76" t="s">
        <v>21</v>
      </c>
      <c r="M1049" s="73">
        <v>8</v>
      </c>
      <c r="N1049" s="138">
        <f t="shared" si="81"/>
        <v>8.0000000000000002E-3</v>
      </c>
    </row>
    <row r="1050" spans="1:14" x14ac:dyDescent="0.2">
      <c r="A1050" s="76"/>
      <c r="B1050" s="72"/>
      <c r="C1050" s="324"/>
      <c r="D1050" s="324"/>
      <c r="E1050" s="76" t="s">
        <v>153</v>
      </c>
      <c r="F1050" s="76">
        <v>54</v>
      </c>
      <c r="G1050" s="76">
        <v>40</v>
      </c>
      <c r="H1050" s="74"/>
      <c r="I1050" s="76">
        <v>7.4</v>
      </c>
      <c r="J1050" s="76">
        <v>6.48</v>
      </c>
      <c r="K1050" s="76" t="s">
        <v>21</v>
      </c>
      <c r="L1050" s="76">
        <v>88.29</v>
      </c>
      <c r="M1050" s="73">
        <v>240</v>
      </c>
      <c r="N1050" s="138">
        <f t="shared" si="81"/>
        <v>12.96</v>
      </c>
    </row>
    <row r="1051" spans="1:14" ht="22.5" x14ac:dyDescent="0.2">
      <c r="A1051" s="76"/>
      <c r="B1051" s="72"/>
      <c r="C1051" s="324"/>
      <c r="D1051" s="324"/>
      <c r="E1051" s="76"/>
      <c r="F1051" s="76"/>
      <c r="G1051" s="76"/>
      <c r="H1051" s="74" t="s">
        <v>57</v>
      </c>
      <c r="I1051" s="78">
        <f>SUM(I1043:I1050)</f>
        <v>14.398</v>
      </c>
      <c r="J1051" s="78">
        <f t="shared" ref="J1051:L1051" si="83">SUM(J1043:J1050)</f>
        <v>11.71</v>
      </c>
      <c r="K1051" s="78">
        <f t="shared" si="83"/>
        <v>20.179999999999996</v>
      </c>
      <c r="L1051" s="78">
        <f t="shared" si="83"/>
        <v>235.09000000000003</v>
      </c>
      <c r="M1051" s="78"/>
      <c r="N1051" s="139">
        <f>SUM(N1043:N1050)</f>
        <v>17.481900000000003</v>
      </c>
    </row>
    <row r="1052" spans="1:14" x14ac:dyDescent="0.2">
      <c r="A1052" s="76" t="s">
        <v>154</v>
      </c>
      <c r="B1052" s="72" t="s">
        <v>155</v>
      </c>
      <c r="C1052" s="324">
        <v>50</v>
      </c>
      <c r="D1052" s="324">
        <v>50</v>
      </c>
      <c r="E1052" s="76" t="s">
        <v>60</v>
      </c>
      <c r="F1052" s="76">
        <v>110</v>
      </c>
      <c r="G1052" s="76">
        <v>79.8</v>
      </c>
      <c r="H1052" s="74"/>
      <c r="I1052" s="76">
        <v>16.690000000000001</v>
      </c>
      <c r="J1052" s="76">
        <v>12.9</v>
      </c>
      <c r="K1052" s="76" t="s">
        <v>21</v>
      </c>
      <c r="L1052" s="76">
        <v>165.5</v>
      </c>
      <c r="M1052" s="73">
        <v>240</v>
      </c>
      <c r="N1052" s="138">
        <f t="shared" si="81"/>
        <v>26.4</v>
      </c>
    </row>
    <row r="1053" spans="1:14" x14ac:dyDescent="0.2">
      <c r="A1053" s="76"/>
      <c r="B1053" s="72"/>
      <c r="C1053" s="324"/>
      <c r="D1053" s="324"/>
      <c r="E1053" s="76" t="s">
        <v>52</v>
      </c>
      <c r="F1053" s="76">
        <v>29</v>
      </c>
      <c r="G1053" s="76">
        <v>24.36</v>
      </c>
      <c r="H1053" s="74"/>
      <c r="I1053" s="76">
        <v>0.4</v>
      </c>
      <c r="J1053" s="76" t="s">
        <v>21</v>
      </c>
      <c r="K1053" s="76">
        <v>2.39</v>
      </c>
      <c r="L1053" s="76">
        <v>9.98</v>
      </c>
      <c r="M1053" s="73">
        <v>22</v>
      </c>
      <c r="N1053" s="138">
        <f t="shared" si="81"/>
        <v>0.63800000000000001</v>
      </c>
    </row>
    <row r="1054" spans="1:14" x14ac:dyDescent="0.2">
      <c r="A1054" s="76"/>
      <c r="B1054" s="72"/>
      <c r="C1054" s="324"/>
      <c r="D1054" s="324"/>
      <c r="E1054" s="76" t="s">
        <v>23</v>
      </c>
      <c r="F1054" s="76">
        <v>7</v>
      </c>
      <c r="G1054" s="76">
        <v>7</v>
      </c>
      <c r="H1054" s="74"/>
      <c r="I1054" s="76">
        <v>0.06</v>
      </c>
      <c r="J1054" s="76">
        <v>5.08</v>
      </c>
      <c r="K1054" s="76">
        <v>0.18</v>
      </c>
      <c r="L1054" s="76">
        <v>46.27</v>
      </c>
      <c r="M1054" s="73">
        <v>260</v>
      </c>
      <c r="N1054" s="138">
        <f t="shared" si="81"/>
        <v>1.82</v>
      </c>
    </row>
    <row r="1055" spans="1:14" x14ac:dyDescent="0.2">
      <c r="A1055" s="76"/>
      <c r="B1055" s="75"/>
      <c r="C1055" s="75"/>
      <c r="D1055" s="75"/>
      <c r="E1055" s="76" t="s">
        <v>76</v>
      </c>
      <c r="F1055" s="76">
        <v>4</v>
      </c>
      <c r="G1055" s="76">
        <v>4</v>
      </c>
      <c r="H1055" s="74"/>
      <c r="I1055" s="76">
        <v>0.41</v>
      </c>
      <c r="J1055" s="76">
        <v>0.04</v>
      </c>
      <c r="K1055" s="76">
        <v>2.71</v>
      </c>
      <c r="L1055" s="76">
        <v>13.08</v>
      </c>
      <c r="M1055" s="73">
        <v>18</v>
      </c>
      <c r="N1055" s="138">
        <f t="shared" si="81"/>
        <v>7.1999999999999995E-2</v>
      </c>
    </row>
    <row r="1056" spans="1:14" x14ac:dyDescent="0.2">
      <c r="A1056" s="76"/>
      <c r="B1056" s="72"/>
      <c r="C1056" s="324"/>
      <c r="D1056" s="324"/>
      <c r="E1056" s="76" t="s">
        <v>94</v>
      </c>
      <c r="F1056" s="76">
        <v>20</v>
      </c>
      <c r="G1056" s="76">
        <v>20</v>
      </c>
      <c r="H1056" s="74"/>
      <c r="I1056" s="76">
        <v>0.56000000000000005</v>
      </c>
      <c r="J1056" s="76">
        <v>4</v>
      </c>
      <c r="K1056" s="76">
        <v>0.64</v>
      </c>
      <c r="L1056" s="76">
        <v>41.2</v>
      </c>
      <c r="M1056" s="73">
        <v>114</v>
      </c>
      <c r="N1056" s="138">
        <f t="shared" si="81"/>
        <v>2.2799999999999998</v>
      </c>
    </row>
    <row r="1057" spans="1:14" x14ac:dyDescent="0.2">
      <c r="A1057" s="76"/>
      <c r="B1057" s="72"/>
      <c r="C1057" s="324"/>
      <c r="D1057" s="324"/>
      <c r="E1057" s="76" t="s">
        <v>156</v>
      </c>
      <c r="F1057" s="76">
        <v>3</v>
      </c>
      <c r="G1057" s="76">
        <v>3</v>
      </c>
      <c r="H1057" s="74"/>
      <c r="I1057" s="76">
        <v>0.1</v>
      </c>
      <c r="J1057" s="76" t="s">
        <v>21</v>
      </c>
      <c r="K1057" s="76">
        <v>0.37</v>
      </c>
      <c r="L1057" s="76">
        <v>2.04</v>
      </c>
      <c r="M1057" s="73">
        <v>121</v>
      </c>
      <c r="N1057" s="138">
        <f t="shared" si="81"/>
        <v>0.36299999999999999</v>
      </c>
    </row>
    <row r="1058" spans="1:14" x14ac:dyDescent="0.2">
      <c r="A1058" s="76"/>
      <c r="B1058" s="72"/>
      <c r="C1058" s="324"/>
      <c r="D1058" s="324"/>
      <c r="E1058" s="76" t="s">
        <v>22</v>
      </c>
      <c r="F1058" s="76">
        <v>1</v>
      </c>
      <c r="G1058" s="76">
        <v>1</v>
      </c>
      <c r="H1058" s="74"/>
      <c r="I1058" s="76" t="s">
        <v>21</v>
      </c>
      <c r="J1058" s="76" t="s">
        <v>21</v>
      </c>
      <c r="K1058" s="76" t="s">
        <v>21</v>
      </c>
      <c r="L1058" s="76" t="s">
        <v>21</v>
      </c>
      <c r="M1058" s="73">
        <v>8</v>
      </c>
      <c r="N1058" s="138">
        <f t="shared" si="81"/>
        <v>8.0000000000000002E-3</v>
      </c>
    </row>
    <row r="1059" spans="1:14" x14ac:dyDescent="0.2">
      <c r="A1059" s="76"/>
      <c r="B1059" s="72"/>
      <c r="C1059" s="324"/>
      <c r="D1059" s="324"/>
      <c r="E1059" s="76"/>
      <c r="F1059" s="76"/>
      <c r="G1059" s="76"/>
      <c r="H1059" s="74">
        <v>50</v>
      </c>
      <c r="I1059" s="78">
        <f>SUM(I1052:I1058)</f>
        <v>18.22</v>
      </c>
      <c r="J1059" s="78">
        <f t="shared" ref="J1059:L1059" si="84">SUM(J1052:J1058)</f>
        <v>22.02</v>
      </c>
      <c r="K1059" s="78">
        <f t="shared" si="84"/>
        <v>6.29</v>
      </c>
      <c r="L1059" s="78">
        <f t="shared" si="84"/>
        <v>278.07000000000005</v>
      </c>
      <c r="M1059" s="78"/>
      <c r="N1059" s="139">
        <f>SUM(N1052:N1058)</f>
        <v>31.581</v>
      </c>
    </row>
    <row r="1060" spans="1:14" x14ac:dyDescent="0.2">
      <c r="A1060" s="76" t="s">
        <v>157</v>
      </c>
      <c r="B1060" s="472" t="s">
        <v>158</v>
      </c>
      <c r="C1060" s="308"/>
      <c r="D1060" s="308"/>
      <c r="E1060" s="76" t="s">
        <v>159</v>
      </c>
      <c r="F1060" s="76">
        <v>47.6</v>
      </c>
      <c r="G1060" s="76">
        <v>47.12</v>
      </c>
      <c r="H1060" s="74"/>
      <c r="I1060" s="76">
        <v>5.99</v>
      </c>
      <c r="J1060" s="76">
        <v>1.55</v>
      </c>
      <c r="K1060" s="76">
        <v>29.76</v>
      </c>
      <c r="L1060" s="76">
        <v>157.9</v>
      </c>
      <c r="M1060" s="73">
        <v>55</v>
      </c>
      <c r="N1060" s="138">
        <f t="shared" si="81"/>
        <v>2.6179999999999999</v>
      </c>
    </row>
    <row r="1061" spans="1:14" x14ac:dyDescent="0.2">
      <c r="A1061" s="76"/>
      <c r="B1061" s="473"/>
      <c r="C1061" s="310">
        <v>100</v>
      </c>
      <c r="D1061" s="310">
        <v>120</v>
      </c>
      <c r="E1061" s="76" t="s">
        <v>23</v>
      </c>
      <c r="F1061" s="76">
        <v>5</v>
      </c>
      <c r="G1061" s="76"/>
      <c r="H1061" s="74"/>
      <c r="I1061" s="76">
        <v>0.04</v>
      </c>
      <c r="J1061" s="76">
        <v>3.63</v>
      </c>
      <c r="K1061" s="76">
        <v>0.13</v>
      </c>
      <c r="L1061" s="76">
        <v>33.049999999999997</v>
      </c>
      <c r="M1061" s="73">
        <v>260</v>
      </c>
      <c r="N1061" s="138">
        <f t="shared" si="81"/>
        <v>1.3</v>
      </c>
    </row>
    <row r="1062" spans="1:14" x14ac:dyDescent="0.2">
      <c r="A1062" s="76"/>
      <c r="B1062" s="72"/>
      <c r="C1062" s="324"/>
      <c r="D1062" s="324"/>
      <c r="E1062" s="76" t="s">
        <v>22</v>
      </c>
      <c r="F1062" s="76">
        <v>1</v>
      </c>
      <c r="G1062" s="76"/>
      <c r="H1062" s="74"/>
      <c r="I1062" s="76" t="s">
        <v>21</v>
      </c>
      <c r="J1062" s="76" t="s">
        <v>21</v>
      </c>
      <c r="K1062" s="76"/>
      <c r="L1062" s="76"/>
      <c r="M1062" s="73">
        <v>8</v>
      </c>
      <c r="N1062" s="138">
        <f t="shared" si="81"/>
        <v>8.0000000000000002E-3</v>
      </c>
    </row>
    <row r="1063" spans="1:14" x14ac:dyDescent="0.2">
      <c r="A1063" s="76"/>
      <c r="B1063" s="75"/>
      <c r="C1063" s="75"/>
      <c r="D1063" s="75"/>
      <c r="E1063" s="76"/>
      <c r="F1063" s="76"/>
      <c r="G1063" s="76"/>
      <c r="H1063" s="74"/>
      <c r="I1063" s="78">
        <f>SUM(I1060:I1062)</f>
        <v>6.03</v>
      </c>
      <c r="J1063" s="78">
        <f t="shared" ref="J1063:L1063" si="85">SUM(J1060:J1062)</f>
        <v>5.18</v>
      </c>
      <c r="K1063" s="78">
        <f t="shared" si="85"/>
        <v>29.89</v>
      </c>
      <c r="L1063" s="78">
        <f t="shared" si="85"/>
        <v>190.95</v>
      </c>
      <c r="M1063" s="78"/>
      <c r="N1063" s="139">
        <f>SUM(N1060:N1062)</f>
        <v>3.9260000000000002</v>
      </c>
    </row>
    <row r="1064" spans="1:14" x14ac:dyDescent="0.2">
      <c r="A1064" s="76" t="s">
        <v>160</v>
      </c>
      <c r="B1064" s="474" t="s">
        <v>161</v>
      </c>
      <c r="C1064" s="324"/>
      <c r="D1064" s="324"/>
      <c r="E1064" s="76" t="s">
        <v>162</v>
      </c>
      <c r="F1064" s="76">
        <v>25</v>
      </c>
      <c r="G1064" s="76">
        <v>25</v>
      </c>
      <c r="H1064" s="74"/>
      <c r="I1064" s="76">
        <v>2.6</v>
      </c>
      <c r="J1064" s="76" t="s">
        <v>21</v>
      </c>
      <c r="K1064" s="76">
        <v>9.1999999999999993</v>
      </c>
      <c r="L1064" s="76">
        <v>48.6</v>
      </c>
      <c r="M1064" s="73">
        <v>200</v>
      </c>
      <c r="N1064" s="138">
        <f t="shared" si="81"/>
        <v>5</v>
      </c>
    </row>
    <row r="1065" spans="1:14" x14ac:dyDescent="0.2">
      <c r="A1065" s="76"/>
      <c r="B1065" s="474"/>
      <c r="C1065" s="324">
        <v>200</v>
      </c>
      <c r="D1065" s="324">
        <v>200</v>
      </c>
      <c r="E1065" s="76" t="s">
        <v>20</v>
      </c>
      <c r="F1065" s="76">
        <v>20</v>
      </c>
      <c r="G1065" s="76">
        <v>20</v>
      </c>
      <c r="H1065" s="74"/>
      <c r="I1065" s="76" t="s">
        <v>21</v>
      </c>
      <c r="J1065" s="76" t="s">
        <v>21</v>
      </c>
      <c r="K1065" s="76">
        <v>21.4</v>
      </c>
      <c r="L1065" s="76">
        <v>85.6</v>
      </c>
      <c r="M1065" s="73">
        <v>54</v>
      </c>
      <c r="N1065" s="138">
        <f t="shared" si="81"/>
        <v>1.08</v>
      </c>
    </row>
    <row r="1066" spans="1:14" x14ac:dyDescent="0.2">
      <c r="A1066" s="76"/>
      <c r="B1066" s="75"/>
      <c r="C1066" s="75"/>
      <c r="D1066" s="75"/>
      <c r="E1066" s="76"/>
      <c r="F1066" s="76"/>
      <c r="G1066" s="76"/>
      <c r="H1066" s="74">
        <v>200</v>
      </c>
      <c r="I1066" s="78">
        <f>SUM(I1064:I1065)</f>
        <v>2.6</v>
      </c>
      <c r="J1066" s="78">
        <f t="shared" ref="J1066:L1066" si="86">SUM(J1064:J1065)</f>
        <v>0</v>
      </c>
      <c r="K1066" s="78">
        <f t="shared" si="86"/>
        <v>30.599999999999998</v>
      </c>
      <c r="L1066" s="78">
        <f t="shared" si="86"/>
        <v>134.19999999999999</v>
      </c>
      <c r="M1066" s="78"/>
      <c r="N1066" s="139">
        <f>SUM(N1064:N1065)</f>
        <v>6.08</v>
      </c>
    </row>
    <row r="1067" spans="1:14" x14ac:dyDescent="0.2">
      <c r="A1067" s="76"/>
      <c r="B1067" s="72" t="s">
        <v>71</v>
      </c>
      <c r="C1067" s="428" t="s">
        <v>373</v>
      </c>
      <c r="D1067" s="428" t="s">
        <v>374</v>
      </c>
      <c r="E1067" s="84" t="s">
        <v>72</v>
      </c>
      <c r="F1067" s="84">
        <v>40</v>
      </c>
      <c r="G1067" s="84">
        <v>40</v>
      </c>
      <c r="H1067" s="85">
        <v>40</v>
      </c>
      <c r="I1067" s="76">
        <v>3.48</v>
      </c>
      <c r="J1067" s="76">
        <v>0.6</v>
      </c>
      <c r="K1067" s="76">
        <v>16</v>
      </c>
      <c r="L1067" s="76">
        <v>83.6</v>
      </c>
      <c r="M1067" s="73">
        <v>33.33</v>
      </c>
      <c r="N1067" s="138">
        <f t="shared" si="81"/>
        <v>1.3331999999999997</v>
      </c>
    </row>
    <row r="1068" spans="1:14" x14ac:dyDescent="0.2">
      <c r="A1068" s="76"/>
      <c r="B1068" s="75"/>
      <c r="C1068" s="75"/>
      <c r="D1068" s="75"/>
      <c r="E1068" s="76" t="s">
        <v>73</v>
      </c>
      <c r="F1068" s="76">
        <v>80</v>
      </c>
      <c r="G1068" s="76">
        <v>80</v>
      </c>
      <c r="H1068" s="74">
        <v>80</v>
      </c>
      <c r="I1068" s="76">
        <v>5.28</v>
      </c>
      <c r="J1068" s="76">
        <v>0.96</v>
      </c>
      <c r="K1068" s="76">
        <v>28.24</v>
      </c>
      <c r="L1068" s="76">
        <v>144.80000000000001</v>
      </c>
      <c r="M1068" s="73">
        <v>31.52</v>
      </c>
      <c r="N1068" s="138">
        <f t="shared" si="81"/>
        <v>2.5215999999999998</v>
      </c>
    </row>
    <row r="1069" spans="1:14" x14ac:dyDescent="0.2">
      <c r="A1069" s="76"/>
      <c r="B1069" s="75"/>
      <c r="C1069" s="75"/>
      <c r="D1069" s="75"/>
      <c r="E1069" s="76"/>
      <c r="F1069" s="76"/>
      <c r="G1069" s="76"/>
      <c r="H1069" s="74"/>
      <c r="I1069" s="78">
        <f>SUM(I1067:I1068)</f>
        <v>8.76</v>
      </c>
      <c r="J1069" s="78">
        <f t="shared" ref="J1069:L1069" si="87">SUM(J1067:J1068)</f>
        <v>1.56</v>
      </c>
      <c r="K1069" s="78">
        <f t="shared" si="87"/>
        <v>44.239999999999995</v>
      </c>
      <c r="L1069" s="78">
        <f t="shared" si="87"/>
        <v>228.4</v>
      </c>
      <c r="M1069" s="78"/>
      <c r="N1069" s="139">
        <f>SUM(N1067:N1068)</f>
        <v>3.8547999999999996</v>
      </c>
    </row>
    <row r="1070" spans="1:14" ht="24" x14ac:dyDescent="0.2">
      <c r="A1070" s="498" t="s">
        <v>275</v>
      </c>
      <c r="B1070" s="193" t="s">
        <v>330</v>
      </c>
      <c r="C1070" s="193"/>
      <c r="D1070" s="193"/>
      <c r="E1070" s="183" t="s">
        <v>64</v>
      </c>
      <c r="F1070" s="184">
        <v>30</v>
      </c>
      <c r="G1070" s="184"/>
      <c r="H1070" s="184"/>
      <c r="I1070" s="184">
        <v>3.39</v>
      </c>
      <c r="J1070" s="184">
        <v>0.53</v>
      </c>
      <c r="K1070" s="184">
        <v>21.26</v>
      </c>
      <c r="L1070" s="184" t="s">
        <v>21</v>
      </c>
      <c r="M1070" s="185">
        <v>22.3</v>
      </c>
      <c r="N1070" s="138">
        <f t="shared" si="81"/>
        <v>0.66900000000000004</v>
      </c>
    </row>
    <row r="1071" spans="1:14" ht="12" x14ac:dyDescent="0.2">
      <c r="A1071" s="499"/>
      <c r="B1071" s="186"/>
      <c r="C1071" s="186">
        <v>110</v>
      </c>
      <c r="D1071" s="186">
        <v>110</v>
      </c>
      <c r="E1071" s="183" t="s">
        <v>20</v>
      </c>
      <c r="F1071" s="184">
        <v>1.5</v>
      </c>
      <c r="G1071" s="184"/>
      <c r="H1071" s="184"/>
      <c r="I1071" s="184" t="s">
        <v>21</v>
      </c>
      <c r="J1071" s="184" t="s">
        <v>21</v>
      </c>
      <c r="K1071" s="184">
        <v>1.49</v>
      </c>
      <c r="L1071" s="184" t="s">
        <v>21</v>
      </c>
      <c r="M1071" s="185">
        <v>34.799999999999997</v>
      </c>
      <c r="N1071" s="138">
        <f t="shared" si="81"/>
        <v>5.2199999999999996E-2</v>
      </c>
    </row>
    <row r="1072" spans="1:14" ht="12" x14ac:dyDescent="0.2">
      <c r="A1072" s="192"/>
      <c r="B1072" s="187"/>
      <c r="C1072" s="187"/>
      <c r="D1072" s="187"/>
      <c r="E1072" s="183" t="s">
        <v>23</v>
      </c>
      <c r="F1072" s="184">
        <v>5</v>
      </c>
      <c r="G1072" s="184"/>
      <c r="H1072" s="184"/>
      <c r="I1072" s="184">
        <v>0.65</v>
      </c>
      <c r="J1072" s="184">
        <v>3.62</v>
      </c>
      <c r="K1072" s="184">
        <v>0.45</v>
      </c>
      <c r="L1072" s="184"/>
      <c r="M1072" s="185">
        <v>420.4</v>
      </c>
      <c r="N1072" s="138">
        <f t="shared" si="81"/>
        <v>2.1019999999999999</v>
      </c>
    </row>
    <row r="1073" spans="1:14" ht="12" x14ac:dyDescent="0.2">
      <c r="A1073" s="192"/>
      <c r="B1073" s="188"/>
      <c r="C1073" s="188"/>
      <c r="D1073" s="188"/>
      <c r="E1073" s="183" t="s">
        <v>91</v>
      </c>
      <c r="F1073" s="184">
        <v>7.5</v>
      </c>
      <c r="G1073" s="184">
        <v>3</v>
      </c>
      <c r="H1073" s="184"/>
      <c r="I1073" s="184">
        <v>0.36</v>
      </c>
      <c r="J1073" s="184">
        <v>0.34</v>
      </c>
      <c r="K1073" s="184">
        <v>0.02</v>
      </c>
      <c r="L1073" s="184" t="s">
        <v>21</v>
      </c>
      <c r="M1073" s="185">
        <v>130</v>
      </c>
      <c r="N1073" s="138">
        <f t="shared" si="81"/>
        <v>0.97499999999999998</v>
      </c>
    </row>
    <row r="1074" spans="1:14" ht="12" x14ac:dyDescent="0.2">
      <c r="A1074" s="188"/>
      <c r="B1074" s="188"/>
      <c r="C1074" s="188"/>
      <c r="D1074" s="188"/>
      <c r="E1074" s="183" t="s">
        <v>127</v>
      </c>
      <c r="F1074" s="184">
        <v>1</v>
      </c>
      <c r="G1074" s="184"/>
      <c r="H1074" s="184"/>
      <c r="I1074" s="184" t="s">
        <v>21</v>
      </c>
      <c r="J1074" s="184" t="s">
        <v>21</v>
      </c>
      <c r="K1074" s="184" t="s">
        <v>21</v>
      </c>
      <c r="L1074" s="184" t="s">
        <v>21</v>
      </c>
      <c r="M1074" s="185">
        <v>256</v>
      </c>
      <c r="N1074" s="138">
        <f t="shared" si="81"/>
        <v>0.25600000000000001</v>
      </c>
    </row>
    <row r="1075" spans="1:14" ht="12" x14ac:dyDescent="0.2">
      <c r="A1075" s="188"/>
      <c r="B1075" s="188"/>
      <c r="C1075" s="188"/>
      <c r="D1075" s="188"/>
      <c r="E1075" s="183" t="s">
        <v>22</v>
      </c>
      <c r="F1075" s="184">
        <v>0.25</v>
      </c>
      <c r="G1075" s="184"/>
      <c r="H1075" s="184"/>
      <c r="I1075" s="184" t="s">
        <v>21</v>
      </c>
      <c r="J1075" s="184" t="s">
        <v>21</v>
      </c>
      <c r="K1075" s="184" t="s">
        <v>21</v>
      </c>
      <c r="L1075" s="184">
        <v>62.93</v>
      </c>
      <c r="M1075" s="185">
        <v>8.9</v>
      </c>
      <c r="N1075" s="138">
        <f t="shared" si="81"/>
        <v>2.225E-3</v>
      </c>
    </row>
    <row r="1076" spans="1:14" ht="12" x14ac:dyDescent="0.2">
      <c r="A1076" s="188"/>
      <c r="B1076" s="188"/>
      <c r="C1076" s="188"/>
      <c r="D1076" s="188"/>
      <c r="E1076" s="183" t="s">
        <v>211</v>
      </c>
      <c r="F1076" s="184">
        <v>55</v>
      </c>
      <c r="G1076" s="184"/>
      <c r="H1076" s="184"/>
      <c r="I1076" s="184">
        <v>1.01</v>
      </c>
      <c r="J1076" s="184"/>
      <c r="K1076" s="184"/>
      <c r="L1076" s="184" t="s">
        <v>21</v>
      </c>
      <c r="M1076" s="185"/>
      <c r="N1076" s="138">
        <f t="shared" si="81"/>
        <v>0</v>
      </c>
    </row>
    <row r="1077" spans="1:14" ht="12" x14ac:dyDescent="0.2">
      <c r="A1077" s="188"/>
      <c r="B1077" s="188"/>
      <c r="C1077" s="188"/>
      <c r="D1077" s="188"/>
      <c r="E1077" s="183" t="s">
        <v>131</v>
      </c>
      <c r="F1077" s="184">
        <v>75</v>
      </c>
      <c r="G1077" s="184"/>
      <c r="H1077" s="184"/>
      <c r="I1077" s="184" t="s">
        <v>21</v>
      </c>
      <c r="J1077" s="184" t="s">
        <v>21</v>
      </c>
      <c r="K1077" s="184" t="s">
        <v>21</v>
      </c>
      <c r="L1077" s="184" t="s">
        <v>21</v>
      </c>
      <c r="M1077" s="185"/>
      <c r="N1077" s="138">
        <f t="shared" si="81"/>
        <v>0</v>
      </c>
    </row>
    <row r="1078" spans="1:14" ht="12" x14ac:dyDescent="0.2">
      <c r="A1078" s="188"/>
      <c r="B1078" s="188"/>
      <c r="C1078" s="188"/>
      <c r="D1078" s="188"/>
      <c r="E1078" s="183" t="s">
        <v>79</v>
      </c>
      <c r="F1078" s="184">
        <v>1</v>
      </c>
      <c r="G1078" s="184">
        <v>1</v>
      </c>
      <c r="H1078" s="184"/>
      <c r="I1078" s="184" t="s">
        <v>21</v>
      </c>
      <c r="J1078" s="184" t="s">
        <v>21</v>
      </c>
      <c r="K1078" s="184" t="s">
        <v>21</v>
      </c>
      <c r="L1078" s="184">
        <v>52.48</v>
      </c>
      <c r="M1078" s="185">
        <v>130</v>
      </c>
      <c r="N1078" s="138">
        <f t="shared" si="81"/>
        <v>0.13</v>
      </c>
    </row>
    <row r="1079" spans="1:14" ht="12" x14ac:dyDescent="0.2">
      <c r="A1079" s="188"/>
      <c r="B1079" s="188"/>
      <c r="C1079" s="188"/>
      <c r="D1079" s="188"/>
      <c r="E1079" s="183" t="s">
        <v>331</v>
      </c>
      <c r="F1079" s="184">
        <v>0.7</v>
      </c>
      <c r="G1079" s="184"/>
      <c r="H1079" s="184"/>
      <c r="I1079" s="184" t="s">
        <v>21</v>
      </c>
      <c r="J1079" s="184">
        <v>6.99</v>
      </c>
      <c r="K1079" s="184" t="s">
        <v>21</v>
      </c>
      <c r="L1079" s="184">
        <v>9.06</v>
      </c>
      <c r="M1079" s="185">
        <v>74.78</v>
      </c>
      <c r="N1079" s="138">
        <f t="shared" si="81"/>
        <v>5.2345999999999997E-2</v>
      </c>
    </row>
    <row r="1080" spans="1:14" ht="12" x14ac:dyDescent="0.2">
      <c r="A1080" s="188"/>
      <c r="B1080" s="188"/>
      <c r="C1080" s="188"/>
      <c r="D1080" s="188"/>
      <c r="E1080" s="183" t="s">
        <v>50</v>
      </c>
      <c r="F1080" s="184">
        <v>108</v>
      </c>
      <c r="G1080" s="184"/>
      <c r="H1080" s="184"/>
      <c r="I1080" s="184">
        <v>1.28</v>
      </c>
      <c r="J1080" s="184">
        <v>0.26</v>
      </c>
      <c r="K1080" s="184">
        <v>10.43</v>
      </c>
      <c r="L1080" s="184">
        <v>375.43</v>
      </c>
      <c r="M1080" s="185">
        <v>22</v>
      </c>
      <c r="N1080" s="138">
        <f t="shared" si="81"/>
        <v>2.3759999999999999</v>
      </c>
    </row>
    <row r="1081" spans="1:14" ht="12" x14ac:dyDescent="0.2">
      <c r="A1081" s="188"/>
      <c r="B1081" s="188"/>
      <c r="C1081" s="188"/>
      <c r="D1081" s="188"/>
      <c r="E1081" s="183" t="s">
        <v>91</v>
      </c>
      <c r="F1081" s="184">
        <v>10.5</v>
      </c>
      <c r="G1081" s="184" t="s">
        <v>332</v>
      </c>
      <c r="H1081" s="184"/>
      <c r="I1081" s="184">
        <v>1.59</v>
      </c>
      <c r="J1081" s="184">
        <v>1.28</v>
      </c>
      <c r="K1081" s="184">
        <v>7.5999999999999998E-2</v>
      </c>
      <c r="L1081" s="189">
        <v>17.07</v>
      </c>
      <c r="M1081" s="185">
        <v>130</v>
      </c>
      <c r="N1081" s="138">
        <f t="shared" si="81"/>
        <v>1.365</v>
      </c>
    </row>
    <row r="1082" spans="1:14" ht="11.25" customHeight="1" x14ac:dyDescent="0.2">
      <c r="A1082" s="188"/>
      <c r="B1082" s="188"/>
      <c r="C1082" s="188"/>
      <c r="D1082" s="188"/>
      <c r="E1082" s="183" t="s">
        <v>23</v>
      </c>
      <c r="F1082" s="184">
        <v>7.5</v>
      </c>
      <c r="G1082" s="184"/>
      <c r="H1082" s="184"/>
      <c r="I1082" s="184">
        <v>0.06</v>
      </c>
      <c r="J1082" s="184">
        <v>5.43</v>
      </c>
      <c r="K1082" s="184">
        <v>0.06</v>
      </c>
      <c r="L1082" s="189">
        <v>49.8</v>
      </c>
      <c r="M1082" s="185">
        <v>420.4</v>
      </c>
      <c r="N1082" s="138">
        <f t="shared" si="81"/>
        <v>3.153</v>
      </c>
    </row>
    <row r="1083" spans="1:14" ht="12" x14ac:dyDescent="0.2">
      <c r="A1083" s="188"/>
      <c r="B1083" s="188"/>
      <c r="C1083" s="188"/>
      <c r="D1083" s="188"/>
      <c r="E1083" s="183" t="s">
        <v>34</v>
      </c>
      <c r="F1083" s="190"/>
      <c r="G1083" s="190"/>
      <c r="H1083" s="190">
        <v>110</v>
      </c>
      <c r="I1083" s="191">
        <f t="shared" ref="I1083:L1083" si="88">SUM(I1070:I1082)</f>
        <v>8.3400000000000016</v>
      </c>
      <c r="J1083" s="191">
        <f t="shared" si="88"/>
        <v>18.45</v>
      </c>
      <c r="K1083" s="191">
        <f t="shared" si="88"/>
        <v>33.786000000000001</v>
      </c>
      <c r="L1083" s="191">
        <f t="shared" si="88"/>
        <v>566.77</v>
      </c>
      <c r="M1083" s="191"/>
      <c r="N1083" s="139">
        <f>SUM(N1070:N1082)</f>
        <v>11.132771</v>
      </c>
    </row>
    <row r="1084" spans="1:14" x14ac:dyDescent="0.2">
      <c r="A1084" s="76"/>
      <c r="B1084" s="465" t="s">
        <v>447</v>
      </c>
      <c r="C1084" s="324">
        <v>100</v>
      </c>
      <c r="D1084" s="324">
        <v>100</v>
      </c>
      <c r="E1084" s="471" t="s">
        <v>447</v>
      </c>
      <c r="F1084" s="76">
        <v>100</v>
      </c>
      <c r="G1084" s="76">
        <v>100</v>
      </c>
      <c r="H1084" s="74"/>
      <c r="I1084" s="76">
        <v>0.2</v>
      </c>
      <c r="J1084" s="76">
        <v>5.4</v>
      </c>
      <c r="K1084" s="76">
        <v>32</v>
      </c>
      <c r="L1084" s="76">
        <v>144</v>
      </c>
      <c r="M1084" s="73">
        <v>120</v>
      </c>
      <c r="N1084" s="139">
        <f t="shared" si="81"/>
        <v>12</v>
      </c>
    </row>
    <row r="1085" spans="1:14" x14ac:dyDescent="0.2">
      <c r="A1085" s="475" t="s">
        <v>132</v>
      </c>
      <c r="B1085" s="500"/>
      <c r="C1085" s="307"/>
      <c r="D1085" s="307"/>
      <c r="E1085" s="78"/>
      <c r="F1085" s="78"/>
      <c r="G1085" s="78"/>
      <c r="H1085" s="71"/>
      <c r="I1085" s="89">
        <f>I1084+I1083+I1069+I1066+I1063+I1059+I1051+I1042</f>
        <v>59.968000000000004</v>
      </c>
      <c r="J1085" s="89">
        <f t="shared" ref="J1085:L1085" si="89">J1084+J1083+J1069+J1066+J1063+J1059+J1051+J1042</f>
        <v>72.10499999999999</v>
      </c>
      <c r="K1085" s="89">
        <f t="shared" si="89"/>
        <v>209.55600000000001</v>
      </c>
      <c r="L1085" s="89">
        <f t="shared" si="89"/>
        <v>1892.79</v>
      </c>
      <c r="M1085" s="78"/>
      <c r="N1085" s="139">
        <f>N1084+N1083+N1069+N1066+N1063+N1059+N1051+N1042</f>
        <v>90.685181000000014</v>
      </c>
    </row>
    <row r="1086" spans="1:14" x14ac:dyDescent="0.2">
      <c r="A1086" s="475" t="s">
        <v>84</v>
      </c>
      <c r="B1086" s="500"/>
      <c r="C1086" s="307"/>
      <c r="D1086" s="307"/>
      <c r="E1086" s="76"/>
      <c r="F1086" s="76"/>
      <c r="G1086" s="76"/>
      <c r="H1086" s="74"/>
      <c r="I1086" s="107">
        <f>I1085+I1036</f>
        <v>91.988</v>
      </c>
      <c r="J1086" s="107">
        <f>J1085+J1036</f>
        <v>102.29899999999999</v>
      </c>
      <c r="K1086" s="107">
        <f>K1085+K1036</f>
        <v>312.66399999999999</v>
      </c>
      <c r="L1086" s="107">
        <f>L1085+L1036</f>
        <v>2711.8</v>
      </c>
      <c r="M1086" s="107"/>
      <c r="N1086" s="139">
        <f>N1085+N1036</f>
        <v>164.483271</v>
      </c>
    </row>
    <row r="1087" spans="1:14" ht="21" x14ac:dyDescent="0.2">
      <c r="A1087" s="71" t="s">
        <v>1</v>
      </c>
      <c r="B1087" s="91" t="s">
        <v>2</v>
      </c>
      <c r="C1087" s="306"/>
      <c r="D1087" s="306"/>
      <c r="E1087" s="71" t="s">
        <v>3</v>
      </c>
      <c r="F1087" s="71" t="s">
        <v>4</v>
      </c>
      <c r="G1087" s="71" t="s">
        <v>5</v>
      </c>
      <c r="H1087" s="71" t="s">
        <v>6</v>
      </c>
      <c r="I1087" s="71" t="s">
        <v>7</v>
      </c>
      <c r="J1087" s="71" t="s">
        <v>8</v>
      </c>
      <c r="K1087" s="71" t="s">
        <v>9</v>
      </c>
      <c r="L1087" s="71" t="s">
        <v>10</v>
      </c>
      <c r="M1087" s="73" t="s">
        <v>11</v>
      </c>
      <c r="N1087" s="138"/>
    </row>
    <row r="1088" spans="1:14" ht="16.5" customHeight="1" x14ac:dyDescent="0.2">
      <c r="A1088" s="477" t="s">
        <v>351</v>
      </c>
      <c r="B1088" s="478"/>
      <c r="C1088" s="342"/>
      <c r="D1088" s="342"/>
      <c r="E1088" s="117"/>
      <c r="F1088" s="117"/>
      <c r="G1088" s="117"/>
      <c r="H1088" s="93"/>
      <c r="I1088" s="118"/>
      <c r="J1088" s="118"/>
      <c r="K1088" s="118"/>
      <c r="L1088" s="118"/>
      <c r="M1088" s="73"/>
      <c r="N1088" s="138"/>
    </row>
    <row r="1089" spans="1:14" x14ac:dyDescent="0.2">
      <c r="A1089" s="494" t="s">
        <v>14</v>
      </c>
      <c r="B1089" s="495"/>
      <c r="C1089" s="301"/>
      <c r="D1089" s="301"/>
      <c r="E1089" s="93"/>
      <c r="F1089" s="93"/>
      <c r="G1089" s="93"/>
      <c r="H1089" s="93"/>
      <c r="I1089" s="93"/>
      <c r="J1089" s="93"/>
      <c r="K1089" s="93"/>
      <c r="L1089" s="93"/>
      <c r="M1089" s="73"/>
      <c r="N1089" s="138"/>
    </row>
    <row r="1090" spans="1:14" ht="22.5" x14ac:dyDescent="0.2">
      <c r="A1090" s="93" t="s">
        <v>214</v>
      </c>
      <c r="B1090" s="479" t="s">
        <v>215</v>
      </c>
      <c r="C1090" s="305"/>
      <c r="D1090" s="305"/>
      <c r="E1090" s="93" t="s">
        <v>216</v>
      </c>
      <c r="F1090" s="93">
        <v>13</v>
      </c>
      <c r="G1090" s="93">
        <v>12</v>
      </c>
      <c r="H1090" s="93"/>
      <c r="I1090" s="93">
        <v>3.64</v>
      </c>
      <c r="J1090" s="93">
        <v>3.6</v>
      </c>
      <c r="K1090" s="93"/>
      <c r="L1090" s="93">
        <v>47.31</v>
      </c>
      <c r="M1090" s="73">
        <v>316.5</v>
      </c>
      <c r="N1090" s="138">
        <f t="shared" si="81"/>
        <v>4.1144999999999996</v>
      </c>
    </row>
    <row r="1091" spans="1:14" x14ac:dyDescent="0.2">
      <c r="A1091" s="93"/>
      <c r="B1091" s="479"/>
      <c r="C1091" s="305"/>
      <c r="D1091" s="305"/>
      <c r="E1091" s="93" t="s">
        <v>91</v>
      </c>
      <c r="F1091" s="119">
        <v>65</v>
      </c>
      <c r="G1091" s="93">
        <v>55.55</v>
      </c>
      <c r="H1091" s="93"/>
      <c r="I1091" s="93">
        <v>8.26</v>
      </c>
      <c r="J1091" s="93">
        <v>6.5</v>
      </c>
      <c r="K1091" s="93">
        <v>0.39500000000000002</v>
      </c>
      <c r="L1091" s="93">
        <v>88.78</v>
      </c>
      <c r="M1091" s="73">
        <v>122.22</v>
      </c>
      <c r="N1091" s="138">
        <f t="shared" si="81"/>
        <v>7.9443000000000001</v>
      </c>
    </row>
    <row r="1092" spans="1:14" x14ac:dyDescent="0.2">
      <c r="A1092" s="93"/>
      <c r="B1092" s="102"/>
      <c r="C1092" s="305"/>
      <c r="D1092" s="305"/>
      <c r="E1092" s="76" t="s">
        <v>19</v>
      </c>
      <c r="F1092" s="93">
        <v>25</v>
      </c>
      <c r="G1092" s="93">
        <v>25</v>
      </c>
      <c r="H1092" s="93"/>
      <c r="I1092" s="93">
        <v>2.37</v>
      </c>
      <c r="J1092" s="93">
        <v>2.71</v>
      </c>
      <c r="K1092" s="93">
        <v>3.98</v>
      </c>
      <c r="L1092" s="93">
        <v>49.13</v>
      </c>
      <c r="M1092" s="73">
        <v>37.549999999999997</v>
      </c>
      <c r="N1092" s="138">
        <f t="shared" si="81"/>
        <v>0.93874999999999986</v>
      </c>
    </row>
    <row r="1093" spans="1:14" x14ac:dyDescent="0.2">
      <c r="A1093" s="93"/>
      <c r="B1093" s="102"/>
      <c r="C1093" s="305"/>
      <c r="D1093" s="305"/>
      <c r="E1093" s="93" t="s">
        <v>217</v>
      </c>
      <c r="F1093" s="93">
        <v>0.25</v>
      </c>
      <c r="G1093" s="93">
        <v>0.25</v>
      </c>
      <c r="H1093" s="93"/>
      <c r="I1093" s="93"/>
      <c r="J1093" s="93"/>
      <c r="K1093" s="93"/>
      <c r="L1093" s="93"/>
      <c r="M1093" s="73">
        <v>8</v>
      </c>
      <c r="N1093" s="138">
        <f t="shared" si="81"/>
        <v>2E-3</v>
      </c>
    </row>
    <row r="1094" spans="1:14" x14ac:dyDescent="0.2">
      <c r="A1094" s="93"/>
      <c r="B1094" s="102"/>
      <c r="C1094" s="305"/>
      <c r="D1094" s="305"/>
      <c r="E1094" s="93" t="s">
        <v>218</v>
      </c>
      <c r="F1094" s="93"/>
      <c r="G1094" s="93">
        <v>100</v>
      </c>
      <c r="H1094" s="93"/>
      <c r="I1094" s="93"/>
      <c r="J1094" s="93"/>
      <c r="K1094" s="93"/>
      <c r="L1094" s="93"/>
      <c r="M1094" s="73"/>
      <c r="N1094" s="138">
        <f t="shared" si="81"/>
        <v>0</v>
      </c>
    </row>
    <row r="1095" spans="1:14" x14ac:dyDescent="0.2">
      <c r="A1095" s="93"/>
      <c r="B1095" s="102"/>
      <c r="C1095" s="421" t="s">
        <v>219</v>
      </c>
      <c r="D1095" s="421" t="s">
        <v>219</v>
      </c>
      <c r="E1095" s="93" t="s">
        <v>33</v>
      </c>
      <c r="F1095" s="93">
        <v>4</v>
      </c>
      <c r="G1095" s="93">
        <v>4</v>
      </c>
      <c r="H1095" s="93"/>
      <c r="I1095" s="93">
        <v>0.03</v>
      </c>
      <c r="J1095" s="93">
        <v>2.9</v>
      </c>
      <c r="K1095" s="93">
        <v>26.44</v>
      </c>
      <c r="L1095" s="93">
        <v>25.88</v>
      </c>
      <c r="M1095" s="73">
        <v>260</v>
      </c>
      <c r="N1095" s="138">
        <f t="shared" si="81"/>
        <v>1.04</v>
      </c>
    </row>
    <row r="1096" spans="1:14" x14ac:dyDescent="0.2">
      <c r="A1096" s="93"/>
      <c r="B1096" s="102"/>
      <c r="C1096" s="305"/>
      <c r="D1096" s="305"/>
      <c r="E1096" s="93" t="s">
        <v>23</v>
      </c>
      <c r="F1096" s="93">
        <v>3</v>
      </c>
      <c r="G1096" s="93">
        <v>3</v>
      </c>
      <c r="H1096" s="93"/>
      <c r="I1096" s="93">
        <v>0.02</v>
      </c>
      <c r="J1096" s="93">
        <v>2.1800000000000002</v>
      </c>
      <c r="K1096" s="93">
        <v>7.8E-2</v>
      </c>
      <c r="L1096" s="93">
        <v>19.829999999999998</v>
      </c>
      <c r="M1096" s="73">
        <v>260</v>
      </c>
      <c r="N1096" s="138">
        <f t="shared" si="81"/>
        <v>0.78</v>
      </c>
    </row>
    <row r="1097" spans="1:14" ht="14.25" customHeight="1" x14ac:dyDescent="0.2">
      <c r="A1097" s="93"/>
      <c r="B1097" s="102"/>
      <c r="C1097" s="305"/>
      <c r="D1097" s="305"/>
      <c r="E1097" s="93"/>
      <c r="F1097" s="93"/>
      <c r="G1097" s="93"/>
      <c r="H1097" s="93" t="s">
        <v>219</v>
      </c>
      <c r="I1097" s="94">
        <f>SUM(I1090:I1096)</f>
        <v>14.319999999999999</v>
      </c>
      <c r="J1097" s="94">
        <v>17.89</v>
      </c>
      <c r="K1097" s="94">
        <v>30.893000000000001</v>
      </c>
      <c r="L1097" s="94">
        <v>230.93</v>
      </c>
      <c r="M1097" s="95"/>
      <c r="N1097" s="139">
        <f>SUM(N1090:N1096)</f>
        <v>14.819550000000001</v>
      </c>
    </row>
    <row r="1098" spans="1:14" x14ac:dyDescent="0.2">
      <c r="A1098" s="298" t="s">
        <v>125</v>
      </c>
      <c r="B1098" s="501" t="s">
        <v>440</v>
      </c>
      <c r="C1098" s="311"/>
      <c r="D1098" s="311"/>
      <c r="E1098" s="298" t="s">
        <v>64</v>
      </c>
      <c r="F1098" s="298">
        <v>24.4</v>
      </c>
      <c r="G1098" s="298"/>
      <c r="H1098" s="297"/>
      <c r="I1098" s="298">
        <v>3.78</v>
      </c>
      <c r="J1098" s="298">
        <v>0.4</v>
      </c>
      <c r="K1098" s="298">
        <v>26.32</v>
      </c>
      <c r="L1098" s="298">
        <v>122.6</v>
      </c>
      <c r="M1098" s="88">
        <v>18</v>
      </c>
      <c r="N1098" s="138">
        <f t="shared" ref="N1098:N1106" si="90">F1098*M1098/1000</f>
        <v>0.43919999999999998</v>
      </c>
    </row>
    <row r="1099" spans="1:14" x14ac:dyDescent="0.2">
      <c r="A1099" s="298"/>
      <c r="B1099" s="501"/>
      <c r="C1099" s="311"/>
      <c r="D1099" s="311"/>
      <c r="E1099" s="298" t="s">
        <v>20</v>
      </c>
      <c r="F1099" s="298">
        <v>1.7</v>
      </c>
      <c r="G1099" s="298"/>
      <c r="H1099" s="297"/>
      <c r="I1099" s="298" t="s">
        <v>21</v>
      </c>
      <c r="J1099" s="298" t="s">
        <v>21</v>
      </c>
      <c r="K1099" s="298">
        <v>2.54</v>
      </c>
      <c r="L1099" s="298">
        <v>9.6</v>
      </c>
      <c r="M1099" s="88">
        <v>54</v>
      </c>
      <c r="N1099" s="138">
        <f t="shared" si="90"/>
        <v>9.1799999999999993E-2</v>
      </c>
    </row>
    <row r="1100" spans="1:14" x14ac:dyDescent="0.2">
      <c r="A1100" s="298"/>
      <c r="B1100" s="297"/>
      <c r="C1100" s="311"/>
      <c r="D1100" s="311"/>
      <c r="E1100" s="298" t="s">
        <v>23</v>
      </c>
      <c r="F1100" s="298">
        <v>0.7</v>
      </c>
      <c r="G1100" s="298"/>
      <c r="H1100" s="297"/>
      <c r="I1100" s="298">
        <v>0.01</v>
      </c>
      <c r="J1100" s="298">
        <v>0.52</v>
      </c>
      <c r="K1100" s="298">
        <v>1.7999999999999999E-2</v>
      </c>
      <c r="L1100" s="298">
        <v>4.62</v>
      </c>
      <c r="M1100" s="88">
        <v>260</v>
      </c>
      <c r="N1100" s="138">
        <f t="shared" si="90"/>
        <v>0.182</v>
      </c>
    </row>
    <row r="1101" spans="1:14" x14ac:dyDescent="0.2">
      <c r="A1101" s="298"/>
      <c r="B1101" s="297"/>
      <c r="C1101" s="311"/>
      <c r="D1101" s="311"/>
      <c r="E1101" s="298" t="s">
        <v>91</v>
      </c>
      <c r="F1101" s="298">
        <v>0.2</v>
      </c>
      <c r="G1101" s="298"/>
      <c r="H1101" s="297"/>
      <c r="I1101" s="298">
        <v>0.16</v>
      </c>
      <c r="J1101" s="298">
        <v>0.14000000000000001</v>
      </c>
      <c r="K1101" s="298" t="s">
        <v>21</v>
      </c>
      <c r="L1101" s="298">
        <v>2</v>
      </c>
      <c r="M1101" s="88">
        <v>122.22</v>
      </c>
      <c r="N1101" s="138">
        <f t="shared" si="90"/>
        <v>2.4444000000000004E-2</v>
      </c>
    </row>
    <row r="1102" spans="1:14" x14ac:dyDescent="0.2">
      <c r="A1102" s="298"/>
      <c r="B1102" s="297"/>
      <c r="C1102" s="311"/>
      <c r="D1102" s="311"/>
      <c r="E1102" s="298" t="s">
        <v>22</v>
      </c>
      <c r="F1102" s="298">
        <v>0.4</v>
      </c>
      <c r="G1102" s="298"/>
      <c r="H1102" s="297"/>
      <c r="I1102" s="298" t="s">
        <v>21</v>
      </c>
      <c r="J1102" s="298" t="s">
        <v>21</v>
      </c>
      <c r="K1102" s="298" t="s">
        <v>21</v>
      </c>
      <c r="L1102" s="298" t="s">
        <v>21</v>
      </c>
      <c r="M1102" s="88">
        <v>8</v>
      </c>
      <c r="N1102" s="138">
        <f t="shared" si="90"/>
        <v>3.2000000000000002E-3</v>
      </c>
    </row>
    <row r="1103" spans="1:14" x14ac:dyDescent="0.2">
      <c r="A1103" s="298"/>
      <c r="B1103" s="297"/>
      <c r="C1103" s="311">
        <v>50</v>
      </c>
      <c r="D1103" s="311">
        <v>50</v>
      </c>
      <c r="E1103" s="298" t="s">
        <v>127</v>
      </c>
      <c r="F1103" s="298">
        <v>0.7</v>
      </c>
      <c r="G1103" s="298"/>
      <c r="H1103" s="297"/>
      <c r="I1103" s="298" t="s">
        <v>21</v>
      </c>
      <c r="J1103" s="298" t="s">
        <v>21</v>
      </c>
      <c r="K1103" s="298" t="s">
        <v>21</v>
      </c>
      <c r="L1103" s="298" t="s">
        <v>21</v>
      </c>
      <c r="M1103" s="88">
        <v>490</v>
      </c>
      <c r="N1103" s="138">
        <f t="shared" si="90"/>
        <v>0.34300000000000003</v>
      </c>
    </row>
    <row r="1104" spans="1:14" x14ac:dyDescent="0.2">
      <c r="A1104" s="298"/>
      <c r="B1104" s="297"/>
      <c r="C1104" s="311"/>
      <c r="D1104" s="311"/>
      <c r="E1104" s="298" t="s">
        <v>128</v>
      </c>
      <c r="F1104" s="298">
        <v>1.7</v>
      </c>
      <c r="G1104" s="298"/>
      <c r="H1104" s="297"/>
      <c r="I1104" s="298">
        <v>0.17</v>
      </c>
      <c r="J1104" s="298">
        <v>0.01</v>
      </c>
      <c r="K1104" s="298">
        <v>1.17</v>
      </c>
      <c r="L1104" s="298">
        <v>5.67</v>
      </c>
      <c r="M1104" s="88">
        <v>18</v>
      </c>
      <c r="N1104" s="138">
        <f t="shared" si="90"/>
        <v>3.0599999999999999E-2</v>
      </c>
    </row>
    <row r="1105" spans="1:14" x14ac:dyDescent="0.2">
      <c r="A1105" s="298"/>
      <c r="B1105" s="297"/>
      <c r="C1105" s="311"/>
      <c r="D1105" s="311"/>
      <c r="E1105" s="298" t="s">
        <v>129</v>
      </c>
      <c r="F1105" s="298">
        <v>0.25</v>
      </c>
      <c r="G1105" s="298"/>
      <c r="H1105" s="297"/>
      <c r="I1105" s="298"/>
      <c r="J1105" s="298">
        <v>0.25</v>
      </c>
      <c r="K1105" s="298"/>
      <c r="L1105" s="298">
        <v>2.25</v>
      </c>
      <c r="M1105" s="88">
        <v>74</v>
      </c>
      <c r="N1105" s="138">
        <f t="shared" si="90"/>
        <v>1.8499999999999999E-2</v>
      </c>
    </row>
    <row r="1106" spans="1:14" x14ac:dyDescent="0.2">
      <c r="A1106" s="298"/>
      <c r="B1106" s="297"/>
      <c r="C1106" s="311"/>
      <c r="D1106" s="311"/>
      <c r="E1106" s="298" t="s">
        <v>130</v>
      </c>
      <c r="F1106" s="298">
        <v>1</v>
      </c>
      <c r="G1106" s="298"/>
      <c r="H1106" s="297"/>
      <c r="I1106" s="298">
        <v>0.11</v>
      </c>
      <c r="J1106" s="298">
        <v>0.01</v>
      </c>
      <c r="K1106" s="298" t="s">
        <v>21</v>
      </c>
      <c r="L1106" s="298">
        <v>2.04</v>
      </c>
      <c r="M1106" s="88">
        <v>122.22</v>
      </c>
      <c r="N1106" s="138">
        <f t="shared" si="90"/>
        <v>0.12222</v>
      </c>
    </row>
    <row r="1107" spans="1:14" ht="12" customHeight="1" x14ac:dyDescent="0.2">
      <c r="A1107" s="298"/>
      <c r="B1107" s="297"/>
      <c r="C1107" s="311"/>
      <c r="D1107" s="311"/>
      <c r="E1107" s="298"/>
      <c r="F1107" s="298"/>
      <c r="G1107" s="298"/>
      <c r="H1107" s="297"/>
      <c r="I1107" s="78">
        <f>SUM(I1098:I1106)</f>
        <v>4.2300000000000004</v>
      </c>
      <c r="J1107" s="78">
        <f>SUM(J1098:J1106)</f>
        <v>1.33</v>
      </c>
      <c r="K1107" s="78">
        <f>SUM(K1098:K1106)</f>
        <v>30.048000000000002</v>
      </c>
      <c r="L1107" s="78">
        <f>SUM(L1098:L1106)</f>
        <v>148.77999999999997</v>
      </c>
      <c r="M1107" s="73"/>
      <c r="N1107" s="139">
        <f>SUM(N1098:N1106)</f>
        <v>1.2549639999999997</v>
      </c>
    </row>
    <row r="1108" spans="1:14" ht="11.25" customHeight="1" x14ac:dyDescent="0.2">
      <c r="A1108" s="93"/>
      <c r="B1108" s="472" t="s">
        <v>30</v>
      </c>
      <c r="C1108" s="308">
        <v>70</v>
      </c>
      <c r="D1108" s="308">
        <v>90</v>
      </c>
      <c r="E1108" s="76" t="s">
        <v>31</v>
      </c>
      <c r="F1108" s="76">
        <v>80</v>
      </c>
      <c r="G1108" s="76">
        <v>80</v>
      </c>
      <c r="H1108" s="74"/>
      <c r="I1108" s="76">
        <v>6.96</v>
      </c>
      <c r="J1108" s="76">
        <v>1.2</v>
      </c>
      <c r="K1108" s="76">
        <v>32.96</v>
      </c>
      <c r="L1108" s="76">
        <v>181</v>
      </c>
      <c r="M1108" s="73">
        <v>33.33</v>
      </c>
      <c r="N1108" s="138">
        <f t="shared" ref="N1108:N1167" si="91">F1108*M1108/1000</f>
        <v>2.6663999999999994</v>
      </c>
    </row>
    <row r="1109" spans="1:14" x14ac:dyDescent="0.2">
      <c r="A1109" s="93"/>
      <c r="B1109" s="502"/>
      <c r="C1109" s="309">
        <v>10</v>
      </c>
      <c r="D1109" s="309">
        <v>10</v>
      </c>
      <c r="E1109" s="76" t="s">
        <v>32</v>
      </c>
      <c r="F1109" s="76">
        <v>10</v>
      </c>
      <c r="G1109" s="76"/>
      <c r="H1109" s="74"/>
      <c r="I1109" s="76">
        <v>2.68</v>
      </c>
      <c r="J1109" s="76">
        <v>2.57</v>
      </c>
      <c r="K1109" s="76" t="s">
        <v>21</v>
      </c>
      <c r="L1109" s="76">
        <v>33.79</v>
      </c>
      <c r="M1109" s="73">
        <v>316.5</v>
      </c>
      <c r="N1109" s="138">
        <f t="shared" si="91"/>
        <v>3.165</v>
      </c>
    </row>
    <row r="1110" spans="1:14" x14ac:dyDescent="0.2">
      <c r="A1110" s="93"/>
      <c r="B1110" s="83"/>
      <c r="C1110" s="310">
        <v>10</v>
      </c>
      <c r="D1110" s="310">
        <v>10</v>
      </c>
      <c r="E1110" s="76" t="s">
        <v>33</v>
      </c>
      <c r="F1110" s="76">
        <v>10</v>
      </c>
      <c r="G1110" s="76"/>
      <c r="H1110" s="74"/>
      <c r="I1110" s="76">
        <v>0.08</v>
      </c>
      <c r="J1110" s="76">
        <v>7.25</v>
      </c>
      <c r="K1110" s="76">
        <v>0.26</v>
      </c>
      <c r="L1110" s="76">
        <v>66.099999999999994</v>
      </c>
      <c r="M1110" s="73">
        <v>260</v>
      </c>
      <c r="N1110" s="138">
        <f t="shared" si="91"/>
        <v>2.6</v>
      </c>
    </row>
    <row r="1111" spans="1:14" ht="33.75" x14ac:dyDescent="0.2">
      <c r="A1111" s="93"/>
      <c r="B1111" s="72"/>
      <c r="C1111" s="324"/>
      <c r="D1111" s="324"/>
      <c r="E1111" s="76"/>
      <c r="F1111" s="76"/>
      <c r="G1111" s="76"/>
      <c r="H1111" s="74" t="s">
        <v>35</v>
      </c>
      <c r="I1111" s="78">
        <f>SUM(I1108:I1110)</f>
        <v>9.7200000000000006</v>
      </c>
      <c r="J1111" s="78">
        <f t="shared" ref="J1111:M1111" si="92">SUM(J1108:J1110)</f>
        <v>11.02</v>
      </c>
      <c r="K1111" s="78">
        <f t="shared" si="92"/>
        <v>33.22</v>
      </c>
      <c r="L1111" s="78">
        <f t="shared" si="92"/>
        <v>280.89</v>
      </c>
      <c r="M1111" s="78">
        <f t="shared" si="92"/>
        <v>609.82999999999993</v>
      </c>
      <c r="N1111" s="139">
        <f>SUM(N1108:N1110)</f>
        <v>8.4314</v>
      </c>
    </row>
    <row r="1112" spans="1:14" x14ac:dyDescent="0.2">
      <c r="A1112" s="93" t="s">
        <v>228</v>
      </c>
      <c r="B1112" s="480" t="s">
        <v>229</v>
      </c>
      <c r="C1112" s="315"/>
      <c r="D1112" s="315"/>
      <c r="E1112" s="93" t="s">
        <v>230</v>
      </c>
      <c r="F1112" s="93">
        <v>1</v>
      </c>
      <c r="G1112" s="93"/>
      <c r="H1112" s="93"/>
      <c r="I1112" s="93">
        <v>1</v>
      </c>
      <c r="J1112" s="93"/>
      <c r="K1112" s="93" t="s">
        <v>21</v>
      </c>
      <c r="L1112" s="93" t="s">
        <v>21</v>
      </c>
      <c r="M1112" s="73">
        <v>349</v>
      </c>
      <c r="N1112" s="138">
        <f t="shared" si="91"/>
        <v>0.34899999999999998</v>
      </c>
    </row>
    <row r="1113" spans="1:14" x14ac:dyDescent="0.2">
      <c r="A1113" s="93"/>
      <c r="B1113" s="481"/>
      <c r="C1113" s="316">
        <v>200</v>
      </c>
      <c r="D1113" s="316">
        <v>200</v>
      </c>
      <c r="E1113" s="93" t="s">
        <v>44</v>
      </c>
      <c r="F1113" s="93">
        <v>20</v>
      </c>
      <c r="G1113" s="93"/>
      <c r="H1113" s="93"/>
      <c r="I1113" s="93" t="s">
        <v>21</v>
      </c>
      <c r="J1113" s="93">
        <v>14.9</v>
      </c>
      <c r="K1113" s="93" t="s">
        <v>21</v>
      </c>
      <c r="L1113" s="93">
        <v>56.8</v>
      </c>
      <c r="M1113" s="73">
        <v>34.799999999999997</v>
      </c>
      <c r="N1113" s="138">
        <f t="shared" si="91"/>
        <v>0.69599999999999995</v>
      </c>
    </row>
    <row r="1114" spans="1:14" ht="10.5" customHeight="1" x14ac:dyDescent="0.2">
      <c r="A1114" s="93"/>
      <c r="B1114" s="102"/>
      <c r="C1114" s="305"/>
      <c r="D1114" s="305"/>
      <c r="E1114" s="93"/>
      <c r="F1114" s="93"/>
      <c r="G1114" s="93"/>
      <c r="H1114" s="93">
        <v>200</v>
      </c>
      <c r="I1114" s="94">
        <f>SUM(I1112:I1113)</f>
        <v>1</v>
      </c>
      <c r="J1114" s="94">
        <f t="shared" ref="J1114:L1114" si="93">SUM(J1112:J1113)</f>
        <v>14.9</v>
      </c>
      <c r="K1114" s="94">
        <f t="shared" si="93"/>
        <v>0</v>
      </c>
      <c r="L1114" s="94">
        <f t="shared" si="93"/>
        <v>56.8</v>
      </c>
      <c r="M1114" s="94"/>
      <c r="N1114" s="139">
        <f>SUM(N1112:N1113)</f>
        <v>1.0449999999999999</v>
      </c>
    </row>
    <row r="1115" spans="1:14" x14ac:dyDescent="0.2">
      <c r="A1115" s="93"/>
      <c r="B1115" s="102" t="s">
        <v>144</v>
      </c>
      <c r="C1115" s="305">
        <v>120</v>
      </c>
      <c r="D1115" s="305">
        <v>120</v>
      </c>
      <c r="E1115" s="93" t="s">
        <v>231</v>
      </c>
      <c r="F1115" s="93">
        <v>120</v>
      </c>
      <c r="G1115" s="93">
        <v>120</v>
      </c>
      <c r="H1115" s="93">
        <v>120</v>
      </c>
      <c r="I1115" s="93">
        <v>0.96</v>
      </c>
      <c r="J1115" s="93">
        <v>0.27</v>
      </c>
      <c r="K1115" s="93">
        <v>7.19</v>
      </c>
      <c r="L1115" s="120">
        <v>35.520000000000003</v>
      </c>
      <c r="M1115" s="73">
        <v>120</v>
      </c>
      <c r="N1115" s="139">
        <f t="shared" si="91"/>
        <v>14.4</v>
      </c>
    </row>
    <row r="1116" spans="1:14" x14ac:dyDescent="0.2">
      <c r="A1116" s="76" t="s">
        <v>38</v>
      </c>
      <c r="B1116" s="452" t="s">
        <v>430</v>
      </c>
      <c r="C1116" s="324">
        <v>200</v>
      </c>
      <c r="D1116" s="324">
        <v>200</v>
      </c>
      <c r="E1116" s="461" t="s">
        <v>430</v>
      </c>
      <c r="F1116" s="76">
        <v>200</v>
      </c>
      <c r="G1116" s="76">
        <v>200</v>
      </c>
      <c r="H1116" s="74">
        <v>200</v>
      </c>
      <c r="I1116" s="76"/>
      <c r="J1116" s="76"/>
      <c r="K1116" s="76">
        <v>19</v>
      </c>
      <c r="L1116" s="76">
        <v>75</v>
      </c>
      <c r="M1116" s="73">
        <v>70</v>
      </c>
      <c r="N1116" s="139">
        <f t="shared" si="91"/>
        <v>14</v>
      </c>
    </row>
    <row r="1117" spans="1:14" x14ac:dyDescent="0.2">
      <c r="A1117" s="93"/>
      <c r="B1117" s="166" t="s">
        <v>39</v>
      </c>
      <c r="C1117" s="341"/>
      <c r="D1117" s="341"/>
      <c r="E1117" s="93"/>
      <c r="F1117" s="93"/>
      <c r="G1117" s="93"/>
      <c r="H1117" s="93"/>
      <c r="I1117" s="124">
        <f t="shared" ref="I1117:N1117" si="94">I1116+I1115+I1114+I1111+I1107+I1097</f>
        <v>30.229999999999997</v>
      </c>
      <c r="J1117" s="124">
        <f t="shared" si="94"/>
        <v>45.41</v>
      </c>
      <c r="K1117" s="124">
        <f t="shared" si="94"/>
        <v>120.351</v>
      </c>
      <c r="L1117" s="124">
        <f t="shared" si="94"/>
        <v>827.92000000000007</v>
      </c>
      <c r="M1117" s="124">
        <f t="shared" si="94"/>
        <v>799.82999999999993</v>
      </c>
      <c r="N1117" s="124">
        <f t="shared" si="94"/>
        <v>53.950914000000004</v>
      </c>
    </row>
    <row r="1118" spans="1:14" x14ac:dyDescent="0.2">
      <c r="A1118" s="494" t="s">
        <v>40</v>
      </c>
      <c r="B1118" s="495"/>
      <c r="C1118" s="301"/>
      <c r="D1118" s="301"/>
      <c r="E1118" s="93"/>
      <c r="F1118" s="93"/>
      <c r="G1118" s="93"/>
      <c r="H1118" s="93"/>
      <c r="I1118" s="123"/>
      <c r="J1118" s="123"/>
      <c r="K1118" s="123"/>
      <c r="L1118" s="123"/>
      <c r="M1118" s="73"/>
      <c r="N1118" s="139">
        <f t="shared" si="91"/>
        <v>0</v>
      </c>
    </row>
    <row r="1119" spans="1:14" ht="11.25" customHeight="1" x14ac:dyDescent="0.2">
      <c r="A1119" s="459" t="s">
        <v>103</v>
      </c>
      <c r="B1119" s="492" t="s">
        <v>104</v>
      </c>
      <c r="C1119" s="455"/>
      <c r="D1119" s="455"/>
      <c r="E1119" s="459" t="s">
        <v>105</v>
      </c>
      <c r="F1119" s="459">
        <v>22.7</v>
      </c>
      <c r="G1119" s="459">
        <v>20</v>
      </c>
      <c r="H1119" s="455"/>
      <c r="I1119" s="459">
        <v>0.11</v>
      </c>
      <c r="J1119" s="459">
        <v>0.09</v>
      </c>
      <c r="K1119" s="459">
        <v>2.44</v>
      </c>
      <c r="L1119" s="459">
        <v>10.81</v>
      </c>
      <c r="M1119" s="63">
        <v>83.14</v>
      </c>
      <c r="N1119" s="8">
        <v>2.2472999999999996</v>
      </c>
    </row>
    <row r="1120" spans="1:14" ht="12" x14ac:dyDescent="0.2">
      <c r="A1120" s="459"/>
      <c r="B1120" s="492"/>
      <c r="C1120" s="455">
        <v>80</v>
      </c>
      <c r="D1120" s="455">
        <v>120</v>
      </c>
      <c r="E1120" s="459" t="s">
        <v>106</v>
      </c>
      <c r="F1120" s="459">
        <v>29.4</v>
      </c>
      <c r="G1120" s="459">
        <v>27.93</v>
      </c>
      <c r="H1120" s="455"/>
      <c r="I1120" s="459">
        <v>0.56000000000000005</v>
      </c>
      <c r="J1120" s="459">
        <v>0.03</v>
      </c>
      <c r="K1120" s="459">
        <v>1.22</v>
      </c>
      <c r="L1120" s="459">
        <v>6.42</v>
      </c>
      <c r="M1120" s="63">
        <v>154.72999999999999</v>
      </c>
      <c r="N1120" s="8">
        <v>5.88</v>
      </c>
    </row>
    <row r="1121" spans="1:14" ht="12" x14ac:dyDescent="0.2">
      <c r="A1121" s="459"/>
      <c r="B1121" s="455"/>
      <c r="C1121" s="455"/>
      <c r="D1121" s="455"/>
      <c r="E1121" s="459" t="s">
        <v>107</v>
      </c>
      <c r="F1121" s="459">
        <v>30</v>
      </c>
      <c r="G1121" s="459">
        <v>27.93</v>
      </c>
      <c r="H1121" s="455"/>
      <c r="I1121" s="459">
        <v>0.2</v>
      </c>
      <c r="J1121" s="459">
        <v>0.03</v>
      </c>
      <c r="K1121" s="459">
        <v>0.76</v>
      </c>
      <c r="L1121" s="459">
        <v>3.09</v>
      </c>
      <c r="M1121" s="63">
        <v>130.35</v>
      </c>
      <c r="N1121" s="8">
        <v>2.7</v>
      </c>
    </row>
    <row r="1122" spans="1:14" ht="12" x14ac:dyDescent="0.2">
      <c r="A1122" s="459"/>
      <c r="B1122" s="455"/>
      <c r="C1122" s="455"/>
      <c r="D1122" s="455"/>
      <c r="E1122" s="459" t="s">
        <v>43</v>
      </c>
      <c r="F1122" s="459">
        <v>18.8</v>
      </c>
      <c r="G1122" s="459">
        <v>15</v>
      </c>
      <c r="H1122" s="455"/>
      <c r="I1122" s="459">
        <v>0.24</v>
      </c>
      <c r="J1122" s="459">
        <v>0.15</v>
      </c>
      <c r="K1122" s="459">
        <v>1.7</v>
      </c>
      <c r="L1122" s="459">
        <v>5.1100000000000003</v>
      </c>
      <c r="M1122" s="63">
        <v>36.67</v>
      </c>
      <c r="N1122" s="8">
        <v>0.3196</v>
      </c>
    </row>
    <row r="1123" spans="1:14" ht="12" x14ac:dyDescent="0.2">
      <c r="A1123" s="459"/>
      <c r="B1123" s="455"/>
      <c r="C1123" s="455"/>
      <c r="D1123" s="455"/>
      <c r="E1123" s="459" t="s">
        <v>51</v>
      </c>
      <c r="F1123" s="459">
        <v>20</v>
      </c>
      <c r="G1123" s="459">
        <v>20</v>
      </c>
      <c r="H1123" s="455"/>
      <c r="I1123" s="459" t="s">
        <v>21</v>
      </c>
      <c r="J1123" s="459">
        <v>19.98</v>
      </c>
      <c r="K1123" s="459" t="s">
        <v>21</v>
      </c>
      <c r="L1123" s="459">
        <v>179.8</v>
      </c>
      <c r="M1123" s="63">
        <v>118.3</v>
      </c>
      <c r="N1123" s="8">
        <v>1.48</v>
      </c>
    </row>
    <row r="1124" spans="1:14" s="462" customFormat="1" ht="12" x14ac:dyDescent="0.2">
      <c r="A1124" s="459"/>
      <c r="B1124" s="455"/>
      <c r="C1124" s="455"/>
      <c r="D1124" s="455"/>
      <c r="E1124" s="459" t="s">
        <v>108</v>
      </c>
      <c r="F1124" s="459">
        <v>9.5</v>
      </c>
      <c r="G1124" s="459">
        <v>4</v>
      </c>
      <c r="H1124" s="455"/>
      <c r="I1124" s="459">
        <v>0.08</v>
      </c>
      <c r="J1124" s="459" t="s">
        <v>21</v>
      </c>
      <c r="K1124" s="459">
        <v>0.28000000000000003</v>
      </c>
      <c r="L1124" s="459">
        <v>3.1</v>
      </c>
      <c r="M1124" s="63"/>
      <c r="N1124" s="8">
        <v>1.5674999999999999</v>
      </c>
    </row>
    <row r="1125" spans="1:14" ht="12" x14ac:dyDescent="0.2">
      <c r="A1125" s="459"/>
      <c r="B1125" s="455"/>
      <c r="C1125" s="455"/>
      <c r="D1125" s="455"/>
      <c r="E1125" s="459" t="s">
        <v>20</v>
      </c>
      <c r="F1125" s="459">
        <v>1</v>
      </c>
      <c r="G1125" s="459">
        <v>1</v>
      </c>
      <c r="H1125" s="455"/>
      <c r="I1125" s="459" t="s">
        <v>21</v>
      </c>
      <c r="J1125" s="459" t="s">
        <v>21</v>
      </c>
      <c r="K1125" s="459">
        <v>0.99</v>
      </c>
      <c r="L1125" s="459">
        <v>3.79</v>
      </c>
      <c r="M1125" s="63">
        <v>52.87</v>
      </c>
      <c r="N1125" s="8">
        <v>5.3999999999999999E-2</v>
      </c>
    </row>
    <row r="1126" spans="1:14" s="462" customFormat="1" ht="12" x14ac:dyDescent="0.2">
      <c r="A1126" s="459"/>
      <c r="B1126" s="455"/>
      <c r="C1126" s="455"/>
      <c r="D1126" s="455"/>
      <c r="E1126" s="459"/>
      <c r="F1126" s="459"/>
      <c r="G1126" s="459"/>
      <c r="H1126" s="455">
        <v>100</v>
      </c>
      <c r="I1126" s="14">
        <v>1.1900000000000002</v>
      </c>
      <c r="J1126" s="14">
        <v>20.28</v>
      </c>
      <c r="K1126" s="14">
        <v>7.3900000000000006</v>
      </c>
      <c r="L1126" s="14">
        <v>212.12</v>
      </c>
      <c r="M1126" s="15"/>
      <c r="N1126" s="276">
        <f>SUM(N1119:N1125)</f>
        <v>14.248400000000002</v>
      </c>
    </row>
    <row r="1127" spans="1:14" x14ac:dyDescent="0.2">
      <c r="A1127" s="93"/>
      <c r="B1127" s="172"/>
      <c r="C1127" s="305"/>
      <c r="D1127" s="305"/>
      <c r="E1127" s="93"/>
      <c r="F1127" s="93"/>
      <c r="G1127" s="93"/>
      <c r="H1127" s="93"/>
      <c r="I1127" s="124"/>
      <c r="J1127" s="124"/>
      <c r="K1127" s="124"/>
      <c r="L1127" s="124"/>
      <c r="M1127" s="124"/>
      <c r="N1127" s="139"/>
    </row>
    <row r="1128" spans="1:14" ht="22.5" x14ac:dyDescent="0.2">
      <c r="A1128" s="93" t="s">
        <v>232</v>
      </c>
      <c r="B1128" s="479" t="s">
        <v>233</v>
      </c>
      <c r="C1128" s="421" t="s">
        <v>57</v>
      </c>
      <c r="D1128" s="421" t="s">
        <v>57</v>
      </c>
      <c r="E1128" s="93" t="s">
        <v>111</v>
      </c>
      <c r="F1128" s="93">
        <v>25</v>
      </c>
      <c r="G1128" s="93">
        <v>25</v>
      </c>
      <c r="H1128" s="93"/>
      <c r="I1128" s="110">
        <v>2.75</v>
      </c>
      <c r="J1128" s="110">
        <v>1.5</v>
      </c>
      <c r="K1128" s="110">
        <v>12.92</v>
      </c>
      <c r="L1128" s="110">
        <v>74.61</v>
      </c>
      <c r="M1128" s="73">
        <v>23</v>
      </c>
      <c r="N1128" s="138">
        <f t="shared" si="91"/>
        <v>0.57499999999999996</v>
      </c>
    </row>
    <row r="1129" spans="1:14" x14ac:dyDescent="0.2">
      <c r="A1129" s="93"/>
      <c r="B1129" s="479"/>
      <c r="C1129" s="305"/>
      <c r="D1129" s="305"/>
      <c r="E1129" s="93" t="s">
        <v>43</v>
      </c>
      <c r="F1129" s="93">
        <v>12.5</v>
      </c>
      <c r="G1129" s="93">
        <v>10</v>
      </c>
      <c r="H1129" s="93"/>
      <c r="I1129" s="110">
        <v>0.13</v>
      </c>
      <c r="J1129" s="110">
        <v>0.01</v>
      </c>
      <c r="K1129" s="110">
        <v>0.71</v>
      </c>
      <c r="L1129" s="110">
        <v>3.3</v>
      </c>
      <c r="M1129" s="73">
        <v>17</v>
      </c>
      <c r="N1129" s="138">
        <f t="shared" si="91"/>
        <v>0.21249999999999999</v>
      </c>
    </row>
    <row r="1130" spans="1:14" x14ac:dyDescent="0.2">
      <c r="A1130" s="93"/>
      <c r="B1130" s="102"/>
      <c r="C1130" s="305"/>
      <c r="D1130" s="305"/>
      <c r="E1130" s="93" t="s">
        <v>52</v>
      </c>
      <c r="F1130" s="93">
        <v>12</v>
      </c>
      <c r="G1130" s="93">
        <v>10</v>
      </c>
      <c r="H1130" s="93"/>
      <c r="I1130" s="110">
        <v>0.14000000000000001</v>
      </c>
      <c r="J1130" s="110" t="s">
        <v>21</v>
      </c>
      <c r="K1130" s="110">
        <v>0.91</v>
      </c>
      <c r="L1130" s="110">
        <v>4.0999999999999996</v>
      </c>
      <c r="M1130" s="73">
        <v>22</v>
      </c>
      <c r="N1130" s="138">
        <f t="shared" si="91"/>
        <v>0.26400000000000001</v>
      </c>
    </row>
    <row r="1131" spans="1:14" x14ac:dyDescent="0.2">
      <c r="A1131" s="93"/>
      <c r="B1131" s="102"/>
      <c r="C1131" s="305"/>
      <c r="D1131" s="305"/>
      <c r="E1131" s="93" t="s">
        <v>50</v>
      </c>
      <c r="F1131" s="93">
        <v>100</v>
      </c>
      <c r="G1131" s="93">
        <v>75</v>
      </c>
      <c r="H1131" s="93"/>
      <c r="I1131" s="93">
        <v>2</v>
      </c>
      <c r="J1131" s="93">
        <v>0.28000000000000003</v>
      </c>
      <c r="K1131" s="93">
        <v>12.45</v>
      </c>
      <c r="L1131" s="93">
        <v>57.61</v>
      </c>
      <c r="M1131" s="73">
        <v>17</v>
      </c>
      <c r="N1131" s="138">
        <f t="shared" si="91"/>
        <v>1.7</v>
      </c>
    </row>
    <row r="1132" spans="1:14" x14ac:dyDescent="0.2">
      <c r="A1132" s="93"/>
      <c r="B1132" s="102"/>
      <c r="C1132" s="305"/>
      <c r="D1132" s="305"/>
      <c r="E1132" s="93" t="s">
        <v>23</v>
      </c>
      <c r="F1132" s="93">
        <v>5</v>
      </c>
      <c r="G1132" s="93">
        <v>5</v>
      </c>
      <c r="H1132" s="93"/>
      <c r="I1132" s="110">
        <v>0.04</v>
      </c>
      <c r="J1132" s="110">
        <v>3.6</v>
      </c>
      <c r="K1132" s="110">
        <v>0.06</v>
      </c>
      <c r="L1132" s="110">
        <v>33.049999999999997</v>
      </c>
      <c r="M1132" s="73">
        <v>260</v>
      </c>
      <c r="N1132" s="138">
        <f t="shared" si="91"/>
        <v>1.3</v>
      </c>
    </row>
    <row r="1133" spans="1:14" x14ac:dyDescent="0.2">
      <c r="A1133" s="93"/>
      <c r="B1133" s="102"/>
      <c r="C1133" s="305"/>
      <c r="D1133" s="305"/>
      <c r="E1133" s="93" t="s">
        <v>173</v>
      </c>
      <c r="F1133" s="93">
        <v>237.5</v>
      </c>
      <c r="G1133" s="93">
        <v>237.5</v>
      </c>
      <c r="H1133" s="93"/>
      <c r="I1133" s="110">
        <v>1.95</v>
      </c>
      <c r="J1133" s="110">
        <v>4.9000000000000004</v>
      </c>
      <c r="K1133" s="110">
        <v>2.94</v>
      </c>
      <c r="L1133" s="110">
        <v>8.82</v>
      </c>
      <c r="M1133" s="73">
        <v>6</v>
      </c>
      <c r="N1133" s="138">
        <f t="shared" si="91"/>
        <v>1.425</v>
      </c>
    </row>
    <row r="1134" spans="1:14" x14ac:dyDescent="0.2">
      <c r="A1134" s="93"/>
      <c r="B1134" s="102"/>
      <c r="C1134" s="305"/>
      <c r="D1134" s="305"/>
      <c r="E1134" s="93" t="s">
        <v>55</v>
      </c>
      <c r="F1134" s="93">
        <v>54</v>
      </c>
      <c r="G1134" s="93">
        <v>40</v>
      </c>
      <c r="H1134" s="93"/>
      <c r="I1134" s="110">
        <v>10.4</v>
      </c>
      <c r="J1134" s="110">
        <v>6.48</v>
      </c>
      <c r="K1134" s="110" t="s">
        <v>21</v>
      </c>
      <c r="L1134" s="110">
        <v>88.29</v>
      </c>
      <c r="M1134" s="73">
        <v>240</v>
      </c>
      <c r="N1134" s="138">
        <f t="shared" si="91"/>
        <v>12.96</v>
      </c>
    </row>
    <row r="1135" spans="1:14" ht="22.5" x14ac:dyDescent="0.2">
      <c r="A1135" s="93"/>
      <c r="B1135" s="102"/>
      <c r="C1135" s="305"/>
      <c r="D1135" s="305"/>
      <c r="E1135" s="93"/>
      <c r="F1135" s="93"/>
      <c r="G1135" s="93"/>
      <c r="H1135" s="93" t="s">
        <v>57</v>
      </c>
      <c r="I1135" s="124">
        <f>SUM(I1128:I1134)</f>
        <v>17.41</v>
      </c>
      <c r="J1135" s="124">
        <f t="shared" ref="J1135:L1135" si="95">SUM(J1128:J1134)</f>
        <v>16.770000000000003</v>
      </c>
      <c r="K1135" s="124">
        <f t="shared" si="95"/>
        <v>29.99</v>
      </c>
      <c r="L1135" s="124">
        <f t="shared" si="95"/>
        <v>269.78000000000003</v>
      </c>
      <c r="M1135" s="124"/>
      <c r="N1135" s="139">
        <f>SUM(N1128:N1134)</f>
        <v>18.436500000000002</v>
      </c>
    </row>
    <row r="1136" spans="1:14" x14ac:dyDescent="0.2">
      <c r="A1136" s="93" t="s">
        <v>203</v>
      </c>
      <c r="B1136" s="480" t="s">
        <v>234</v>
      </c>
      <c r="C1136" s="315"/>
      <c r="D1136" s="315"/>
      <c r="E1136" s="93" t="s">
        <v>60</v>
      </c>
      <c r="F1136" s="93">
        <v>38.47</v>
      </c>
      <c r="G1136" s="93">
        <v>29.47</v>
      </c>
      <c r="H1136" s="93"/>
      <c r="I1136" s="93">
        <v>6.32</v>
      </c>
      <c r="J1136" s="93">
        <v>8.5399999999999991</v>
      </c>
      <c r="K1136" s="93"/>
      <c r="L1136" s="93">
        <v>90.6</v>
      </c>
      <c r="M1136" s="73">
        <v>240</v>
      </c>
      <c r="N1136" s="138">
        <f t="shared" si="91"/>
        <v>9.2327999999999992</v>
      </c>
    </row>
    <row r="1137" spans="1:14" x14ac:dyDescent="0.2">
      <c r="A1137" s="93"/>
      <c r="B1137" s="481"/>
      <c r="C1137" s="316">
        <v>41</v>
      </c>
      <c r="D1137" s="316">
        <v>41</v>
      </c>
      <c r="E1137" s="93" t="s">
        <v>52</v>
      </c>
      <c r="F1137" s="93">
        <v>0.6</v>
      </c>
      <c r="G1137" s="93">
        <v>0.6</v>
      </c>
      <c r="H1137" s="93"/>
      <c r="I1137" s="93" t="s">
        <v>21</v>
      </c>
      <c r="J1137" s="93" t="s">
        <v>21</v>
      </c>
      <c r="K1137" s="93" t="s">
        <v>21</v>
      </c>
      <c r="L1137" s="93">
        <v>0.21</v>
      </c>
      <c r="M1137" s="73">
        <v>22</v>
      </c>
      <c r="N1137" s="138">
        <f t="shared" si="91"/>
        <v>1.32E-2</v>
      </c>
    </row>
    <row r="1138" spans="1:14" x14ac:dyDescent="0.2">
      <c r="A1138" s="93"/>
      <c r="B1138" s="102"/>
      <c r="C1138" s="305"/>
      <c r="D1138" s="305"/>
      <c r="E1138" s="93" t="s">
        <v>93</v>
      </c>
      <c r="F1138" s="93">
        <v>2</v>
      </c>
      <c r="G1138" s="93">
        <v>2</v>
      </c>
      <c r="H1138" s="93"/>
      <c r="I1138" s="93">
        <v>0.22</v>
      </c>
      <c r="J1138" s="93">
        <v>0.02</v>
      </c>
      <c r="K1138" s="93">
        <v>1.44</v>
      </c>
      <c r="L1138" s="93">
        <v>6.62</v>
      </c>
      <c r="M1138" s="73">
        <v>31.52</v>
      </c>
      <c r="N1138" s="138">
        <f t="shared" si="91"/>
        <v>6.3039999999999999E-2</v>
      </c>
    </row>
    <row r="1139" spans="1:14" x14ac:dyDescent="0.2">
      <c r="A1139" s="93"/>
      <c r="B1139" s="102"/>
      <c r="C1139" s="305"/>
      <c r="D1139" s="305"/>
      <c r="E1139" s="93" t="s">
        <v>235</v>
      </c>
      <c r="F1139" s="93">
        <v>7</v>
      </c>
      <c r="G1139" s="93">
        <v>7</v>
      </c>
      <c r="H1139" s="93"/>
      <c r="I1139" s="93">
        <v>0.56999999999999995</v>
      </c>
      <c r="J1139" s="93">
        <v>0.06</v>
      </c>
      <c r="K1139" s="93">
        <v>0.47</v>
      </c>
      <c r="L1139" s="93">
        <v>15.82</v>
      </c>
      <c r="M1139" s="73">
        <v>61.52</v>
      </c>
      <c r="N1139" s="138">
        <f t="shared" si="91"/>
        <v>0.43064000000000002</v>
      </c>
    </row>
    <row r="1140" spans="1:14" x14ac:dyDescent="0.2">
      <c r="A1140" s="93"/>
      <c r="B1140" s="102"/>
      <c r="C1140" s="305"/>
      <c r="D1140" s="305"/>
      <c r="E1140" s="93" t="s">
        <v>22</v>
      </c>
      <c r="F1140" s="93">
        <v>0.6</v>
      </c>
      <c r="G1140" s="93">
        <v>0.6</v>
      </c>
      <c r="H1140" s="93"/>
      <c r="I1140" s="93" t="s">
        <v>21</v>
      </c>
      <c r="J1140" s="93" t="s">
        <v>21</v>
      </c>
      <c r="K1140" s="93" t="s">
        <v>21</v>
      </c>
      <c r="L1140" s="93" t="s">
        <v>21</v>
      </c>
      <c r="M1140" s="73">
        <v>8</v>
      </c>
      <c r="N1140" s="138">
        <f t="shared" si="91"/>
        <v>4.7999999999999996E-3</v>
      </c>
    </row>
    <row r="1141" spans="1:14" x14ac:dyDescent="0.2">
      <c r="A1141" s="93"/>
      <c r="B1141" s="102"/>
      <c r="C1141" s="305"/>
      <c r="D1141" s="305"/>
      <c r="E1141" s="93" t="s">
        <v>95</v>
      </c>
      <c r="F1141" s="93"/>
      <c r="G1141" s="93">
        <v>50</v>
      </c>
      <c r="H1141" s="93"/>
      <c r="I1141" s="93" t="s">
        <v>21</v>
      </c>
      <c r="J1141" s="93"/>
      <c r="K1141" s="93" t="s">
        <v>21</v>
      </c>
      <c r="L1141" s="93" t="s">
        <v>21</v>
      </c>
      <c r="M1141" s="73"/>
      <c r="N1141" s="138">
        <f t="shared" si="91"/>
        <v>0</v>
      </c>
    </row>
    <row r="1142" spans="1:14" ht="22.5" x14ac:dyDescent="0.2">
      <c r="A1142" s="93"/>
      <c r="B1142" s="102"/>
      <c r="C1142" s="305"/>
      <c r="D1142" s="305"/>
      <c r="E1142" s="93" t="s">
        <v>51</v>
      </c>
      <c r="F1142" s="93">
        <v>2</v>
      </c>
      <c r="G1142" s="93">
        <v>2</v>
      </c>
      <c r="H1142" s="93"/>
      <c r="I1142" s="93" t="s">
        <v>21</v>
      </c>
      <c r="J1142" s="93">
        <v>1.99</v>
      </c>
      <c r="K1142" s="93" t="s">
        <v>21</v>
      </c>
      <c r="L1142" s="93">
        <v>17.98</v>
      </c>
      <c r="M1142" s="73">
        <v>74</v>
      </c>
      <c r="N1142" s="138">
        <f t="shared" si="91"/>
        <v>0.14799999999999999</v>
      </c>
    </row>
    <row r="1143" spans="1:14" x14ac:dyDescent="0.2">
      <c r="A1143" s="93"/>
      <c r="B1143" s="102"/>
      <c r="C1143" s="305"/>
      <c r="D1143" s="305"/>
      <c r="E1143" s="93"/>
      <c r="F1143" s="93"/>
      <c r="G1143" s="93"/>
      <c r="H1143" s="93">
        <v>41</v>
      </c>
      <c r="I1143" s="94">
        <f>SUM(I1136:I1142)</f>
        <v>7.11</v>
      </c>
      <c r="J1143" s="94">
        <f t="shared" ref="J1143:L1143" si="96">SUM(J1136:J1142)</f>
        <v>10.61</v>
      </c>
      <c r="K1143" s="94">
        <f t="shared" si="96"/>
        <v>1.91</v>
      </c>
      <c r="L1143" s="94">
        <f t="shared" si="96"/>
        <v>131.22999999999999</v>
      </c>
      <c r="M1143" s="94"/>
      <c r="N1143" s="139">
        <f>SUM(N1136:N1142)</f>
        <v>9.8924799999999991</v>
      </c>
    </row>
    <row r="1144" spans="1:14" x14ac:dyDescent="0.2">
      <c r="A1144" s="76" t="s">
        <v>157</v>
      </c>
      <c r="B1144" s="472" t="s">
        <v>236</v>
      </c>
      <c r="C1144" s="308"/>
      <c r="D1144" s="308"/>
      <c r="E1144" s="76" t="s">
        <v>237</v>
      </c>
      <c r="F1144" s="76">
        <v>33.299999999999997</v>
      </c>
      <c r="G1144" s="76"/>
      <c r="H1144" s="74"/>
      <c r="I1144" s="76">
        <v>5.99</v>
      </c>
      <c r="J1144" s="76">
        <v>1.55</v>
      </c>
      <c r="K1144" s="76">
        <v>29.76</v>
      </c>
      <c r="L1144" s="76">
        <v>157.9</v>
      </c>
      <c r="M1144" s="73">
        <v>19</v>
      </c>
      <c r="N1144" s="138">
        <f t="shared" si="91"/>
        <v>0.63269999999999993</v>
      </c>
    </row>
    <row r="1145" spans="1:14" x14ac:dyDescent="0.2">
      <c r="A1145" s="76"/>
      <c r="B1145" s="473"/>
      <c r="C1145" s="310">
        <v>100</v>
      </c>
      <c r="D1145" s="310">
        <v>150</v>
      </c>
      <c r="E1145" s="76" t="s">
        <v>23</v>
      </c>
      <c r="F1145" s="76">
        <v>5</v>
      </c>
      <c r="G1145" s="76"/>
      <c r="H1145" s="74"/>
      <c r="I1145" s="76">
        <v>0.04</v>
      </c>
      <c r="J1145" s="76">
        <v>3.6</v>
      </c>
      <c r="K1145" s="76">
        <v>0.13</v>
      </c>
      <c r="L1145" s="76">
        <v>33.6</v>
      </c>
      <c r="M1145" s="73">
        <v>260</v>
      </c>
      <c r="N1145" s="138">
        <f t="shared" si="91"/>
        <v>1.3</v>
      </c>
    </row>
    <row r="1146" spans="1:14" x14ac:dyDescent="0.2">
      <c r="A1146" s="76"/>
      <c r="B1146" s="72"/>
      <c r="C1146" s="324"/>
      <c r="D1146" s="324"/>
      <c r="E1146" s="76" t="s">
        <v>22</v>
      </c>
      <c r="F1146" s="76">
        <v>1</v>
      </c>
      <c r="G1146" s="76"/>
      <c r="H1146" s="74"/>
      <c r="I1146" s="76"/>
      <c r="J1146" s="76"/>
      <c r="K1146" s="76"/>
      <c r="L1146" s="76"/>
      <c r="M1146" s="73">
        <v>8</v>
      </c>
      <c r="N1146" s="138">
        <f t="shared" si="91"/>
        <v>8.0000000000000002E-3</v>
      </c>
    </row>
    <row r="1147" spans="1:14" x14ac:dyDescent="0.2">
      <c r="A1147" s="76"/>
      <c r="B1147" s="72"/>
      <c r="C1147" s="324"/>
      <c r="D1147" s="324"/>
      <c r="E1147" s="76"/>
      <c r="F1147" s="76"/>
      <c r="G1147" s="76"/>
      <c r="H1147" s="74">
        <v>100</v>
      </c>
      <c r="I1147" s="78">
        <f>SUM(I1144:I1146)</f>
        <v>6.03</v>
      </c>
      <c r="J1147" s="78">
        <f t="shared" ref="J1147:L1147" si="97">SUM(J1144:J1146)</f>
        <v>5.15</v>
      </c>
      <c r="K1147" s="78">
        <f t="shared" si="97"/>
        <v>29.89</v>
      </c>
      <c r="L1147" s="78">
        <f t="shared" si="97"/>
        <v>191.5</v>
      </c>
      <c r="M1147" s="78"/>
      <c r="N1147" s="139">
        <f>SUM(N1144:N1146)</f>
        <v>1.9407000000000001</v>
      </c>
    </row>
    <row r="1148" spans="1:14" x14ac:dyDescent="0.2">
      <c r="A1148" s="93" t="s">
        <v>202</v>
      </c>
      <c r="B1148" s="482" t="s">
        <v>118</v>
      </c>
      <c r="C1148" s="326"/>
      <c r="D1148" s="326"/>
      <c r="E1148" s="93" t="s">
        <v>54</v>
      </c>
      <c r="F1148" s="93">
        <v>50</v>
      </c>
      <c r="G1148" s="93"/>
      <c r="H1148" s="93"/>
      <c r="I1148" s="93">
        <v>0.41</v>
      </c>
      <c r="J1148" s="93">
        <v>1.03</v>
      </c>
      <c r="K1148" s="93">
        <v>0.61</v>
      </c>
      <c r="L1148" s="93">
        <v>1.85</v>
      </c>
      <c r="M1148" s="73">
        <v>6</v>
      </c>
      <c r="N1148" s="138">
        <f t="shared" si="91"/>
        <v>0.3</v>
      </c>
    </row>
    <row r="1149" spans="1:14" ht="22.5" x14ac:dyDescent="0.2">
      <c r="A1149" s="93"/>
      <c r="B1149" s="483"/>
      <c r="C1149" s="327">
        <v>50</v>
      </c>
      <c r="D1149" s="327">
        <v>50</v>
      </c>
      <c r="E1149" s="93" t="s">
        <v>51</v>
      </c>
      <c r="F1149" s="93">
        <v>1</v>
      </c>
      <c r="G1149" s="93"/>
      <c r="H1149" s="93"/>
      <c r="I1149" s="93"/>
      <c r="J1149" s="93">
        <v>0.99</v>
      </c>
      <c r="K1149" s="93"/>
      <c r="L1149" s="93">
        <v>8.99</v>
      </c>
      <c r="M1149" s="73">
        <v>74</v>
      </c>
      <c r="N1149" s="138">
        <f t="shared" si="91"/>
        <v>7.3999999999999996E-2</v>
      </c>
    </row>
    <row r="1150" spans="1:14" x14ac:dyDescent="0.2">
      <c r="A1150" s="93"/>
      <c r="B1150" s="102"/>
      <c r="C1150" s="305"/>
      <c r="D1150" s="305"/>
      <c r="E1150" s="93" t="s">
        <v>64</v>
      </c>
      <c r="F1150" s="93">
        <v>2.5</v>
      </c>
      <c r="G1150" s="93"/>
      <c r="H1150" s="93"/>
      <c r="I1150" s="93">
        <v>0.26</v>
      </c>
      <c r="J1150" s="93">
        <v>0.02</v>
      </c>
      <c r="K1150" s="93">
        <v>1.71</v>
      </c>
      <c r="L1150" s="93">
        <v>8.35</v>
      </c>
      <c r="M1150" s="73">
        <v>18</v>
      </c>
      <c r="N1150" s="138">
        <f t="shared" si="91"/>
        <v>4.4999999999999998E-2</v>
      </c>
    </row>
    <row r="1151" spans="1:14" ht="13.5" customHeight="1" x14ac:dyDescent="0.2">
      <c r="A1151" s="93"/>
      <c r="B1151" s="102"/>
      <c r="C1151" s="305"/>
      <c r="D1151" s="305"/>
      <c r="E1151" s="93" t="s">
        <v>62</v>
      </c>
      <c r="F1151" s="93">
        <v>5</v>
      </c>
      <c r="G1151" s="93"/>
      <c r="H1151" s="93"/>
      <c r="I1151" s="93">
        <v>0.18</v>
      </c>
      <c r="J1151" s="93" t="s">
        <v>21</v>
      </c>
      <c r="K1151" s="93">
        <v>0.62</v>
      </c>
      <c r="L1151" s="93">
        <v>3.4</v>
      </c>
      <c r="M1151" s="73">
        <v>121</v>
      </c>
      <c r="N1151" s="138">
        <f t="shared" si="91"/>
        <v>0.60499999999999998</v>
      </c>
    </row>
    <row r="1152" spans="1:14" x14ac:dyDescent="0.2">
      <c r="A1152" s="93"/>
      <c r="B1152" s="102"/>
      <c r="C1152" s="305"/>
      <c r="D1152" s="305"/>
      <c r="E1152" s="93" t="s">
        <v>43</v>
      </c>
      <c r="F1152" s="93">
        <v>5</v>
      </c>
      <c r="G1152" s="93">
        <v>4</v>
      </c>
      <c r="H1152" s="93"/>
      <c r="I1152" s="93">
        <v>0.05</v>
      </c>
      <c r="J1152" s="93">
        <v>0</v>
      </c>
      <c r="K1152" s="93">
        <v>0.28000000000000003</v>
      </c>
      <c r="L1152" s="93">
        <v>1.32</v>
      </c>
      <c r="M1152" s="73">
        <v>17</v>
      </c>
      <c r="N1152" s="138">
        <f t="shared" si="91"/>
        <v>8.5000000000000006E-2</v>
      </c>
    </row>
    <row r="1153" spans="1:14" x14ac:dyDescent="0.2">
      <c r="A1153" s="93"/>
      <c r="B1153" s="102"/>
      <c r="C1153" s="305"/>
      <c r="D1153" s="305"/>
      <c r="E1153" s="93" t="s">
        <v>52</v>
      </c>
      <c r="F1153" s="93">
        <v>1.2</v>
      </c>
      <c r="G1153" s="93">
        <v>1</v>
      </c>
      <c r="H1153" s="93"/>
      <c r="I1153" s="93">
        <v>0.01</v>
      </c>
      <c r="J1153" s="93" t="s">
        <v>21</v>
      </c>
      <c r="K1153" s="93">
        <v>0.09</v>
      </c>
      <c r="L1153" s="93">
        <v>0.41</v>
      </c>
      <c r="M1153" s="73">
        <v>22</v>
      </c>
      <c r="N1153" s="138">
        <f t="shared" si="91"/>
        <v>2.64E-2</v>
      </c>
    </row>
    <row r="1154" spans="1:14" s="241" customFormat="1" ht="11.25" customHeight="1" x14ac:dyDescent="0.2">
      <c r="A1154" s="93"/>
      <c r="B1154" s="102"/>
      <c r="C1154" s="305"/>
      <c r="D1154" s="305"/>
      <c r="E1154" s="93" t="s">
        <v>20</v>
      </c>
      <c r="F1154" s="93">
        <v>0.7</v>
      </c>
      <c r="G1154" s="93"/>
      <c r="H1154" s="93"/>
      <c r="I1154" s="93" t="s">
        <v>21</v>
      </c>
      <c r="J1154" s="93" t="s">
        <v>21</v>
      </c>
      <c r="K1154" s="93">
        <v>0.79</v>
      </c>
      <c r="L1154" s="93">
        <v>3.03</v>
      </c>
      <c r="M1154" s="73">
        <v>54</v>
      </c>
      <c r="N1154" s="138">
        <f t="shared" si="91"/>
        <v>3.78E-2</v>
      </c>
    </row>
    <row r="1155" spans="1:14" x14ac:dyDescent="0.2">
      <c r="A1155" s="93"/>
      <c r="B1155" s="102"/>
      <c r="C1155" s="305"/>
      <c r="D1155" s="305"/>
      <c r="E1155" s="93"/>
      <c r="F1155" s="93"/>
      <c r="G1155" s="93"/>
      <c r="H1155" s="93"/>
      <c r="I1155" s="94">
        <f>SUM(I1148:I1154)</f>
        <v>0.90999999999999992</v>
      </c>
      <c r="J1155" s="94">
        <f t="shared" ref="J1155:L1155" si="98">SUM(J1148:J1154)</f>
        <v>2.04</v>
      </c>
      <c r="K1155" s="94">
        <f t="shared" si="98"/>
        <v>4.0999999999999996</v>
      </c>
      <c r="L1155" s="94">
        <f t="shared" si="98"/>
        <v>27.349999999999998</v>
      </c>
      <c r="M1155" s="94"/>
      <c r="N1155" s="139">
        <f>SUM(N1148:N1154)</f>
        <v>1.1732</v>
      </c>
    </row>
    <row r="1156" spans="1:14" x14ac:dyDescent="0.2">
      <c r="A1156" s="76" t="s">
        <v>180</v>
      </c>
      <c r="B1156" s="484" t="s">
        <v>181</v>
      </c>
      <c r="C1156" s="304"/>
      <c r="D1156" s="304"/>
      <c r="E1156" s="76" t="s">
        <v>45</v>
      </c>
      <c r="F1156" s="76">
        <v>25</v>
      </c>
      <c r="G1156" s="76">
        <v>22</v>
      </c>
      <c r="H1156" s="74"/>
      <c r="I1156" s="76">
        <v>0.1</v>
      </c>
      <c r="J1156" s="76">
        <v>0.09</v>
      </c>
      <c r="K1156" s="76">
        <v>2.2000000000000002</v>
      </c>
      <c r="L1156" s="76">
        <v>9.9</v>
      </c>
      <c r="M1156" s="73">
        <v>99</v>
      </c>
      <c r="N1156" s="138">
        <f t="shared" si="91"/>
        <v>2.4750000000000001</v>
      </c>
    </row>
    <row r="1157" spans="1:14" x14ac:dyDescent="0.2">
      <c r="A1157" s="76"/>
      <c r="B1157" s="485"/>
      <c r="C1157" s="313">
        <v>200</v>
      </c>
      <c r="D1157" s="313">
        <v>200</v>
      </c>
      <c r="E1157" s="76" t="s">
        <v>20</v>
      </c>
      <c r="F1157" s="76">
        <v>20</v>
      </c>
      <c r="G1157" s="76">
        <v>20</v>
      </c>
      <c r="H1157" s="74"/>
      <c r="I1157" s="76"/>
      <c r="J1157" s="76"/>
      <c r="K1157" s="76">
        <v>19.96</v>
      </c>
      <c r="L1157" s="76">
        <v>75.8</v>
      </c>
      <c r="M1157" s="73">
        <v>54</v>
      </c>
      <c r="N1157" s="138">
        <f t="shared" si="91"/>
        <v>1.08</v>
      </c>
    </row>
    <row r="1158" spans="1:14" x14ac:dyDescent="0.2">
      <c r="A1158" s="76"/>
      <c r="B1158" s="72"/>
      <c r="C1158" s="324"/>
      <c r="D1158" s="324"/>
      <c r="E1158" s="76"/>
      <c r="F1158" s="76"/>
      <c r="G1158" s="76"/>
      <c r="H1158" s="74">
        <v>200</v>
      </c>
      <c r="I1158" s="78">
        <f>SUM(I1156:I1157)</f>
        <v>0.1</v>
      </c>
      <c r="J1158" s="78">
        <f t="shared" ref="J1158:L1158" si="99">SUM(J1156:J1157)</f>
        <v>0.09</v>
      </c>
      <c r="K1158" s="78">
        <f t="shared" si="99"/>
        <v>22.16</v>
      </c>
      <c r="L1158" s="78">
        <f t="shared" si="99"/>
        <v>85.7</v>
      </c>
      <c r="M1158" s="78"/>
      <c r="N1158" s="139">
        <f>SUM(N1156:N1157)</f>
        <v>3.5550000000000002</v>
      </c>
    </row>
    <row r="1159" spans="1:14" x14ac:dyDescent="0.2">
      <c r="A1159" s="76"/>
      <c r="B1159" s="72" t="s">
        <v>71</v>
      </c>
      <c r="C1159" s="428" t="s">
        <v>373</v>
      </c>
      <c r="D1159" s="428" t="s">
        <v>374</v>
      </c>
      <c r="E1159" s="84" t="s">
        <v>72</v>
      </c>
      <c r="F1159" s="84">
        <v>40</v>
      </c>
      <c r="G1159" s="84">
        <v>40</v>
      </c>
      <c r="H1159" s="85">
        <v>40</v>
      </c>
      <c r="I1159" s="76">
        <v>3.48</v>
      </c>
      <c r="J1159" s="76">
        <v>0.6</v>
      </c>
      <c r="K1159" s="76">
        <v>16</v>
      </c>
      <c r="L1159" s="76">
        <v>83.6</v>
      </c>
      <c r="M1159" s="73">
        <v>33.33</v>
      </c>
      <c r="N1159" s="138">
        <f t="shared" si="91"/>
        <v>1.3331999999999997</v>
      </c>
    </row>
    <row r="1160" spans="1:14" x14ac:dyDescent="0.2">
      <c r="A1160" s="76"/>
      <c r="B1160" s="72"/>
      <c r="C1160" s="324"/>
      <c r="D1160" s="324"/>
      <c r="E1160" s="76" t="s">
        <v>73</v>
      </c>
      <c r="F1160" s="76">
        <v>80</v>
      </c>
      <c r="G1160" s="76">
        <v>80</v>
      </c>
      <c r="H1160" s="74">
        <v>80</v>
      </c>
      <c r="I1160" s="76">
        <v>5.28</v>
      </c>
      <c r="J1160" s="76">
        <v>0.96</v>
      </c>
      <c r="K1160" s="76">
        <v>28.24</v>
      </c>
      <c r="L1160" s="76">
        <v>144.80000000000001</v>
      </c>
      <c r="M1160" s="73">
        <v>31.52</v>
      </c>
      <c r="N1160" s="138">
        <f t="shared" si="91"/>
        <v>2.5215999999999998</v>
      </c>
    </row>
    <row r="1161" spans="1:14" x14ac:dyDescent="0.2">
      <c r="A1161" s="125"/>
      <c r="B1161" s="176"/>
      <c r="C1161" s="306"/>
      <c r="D1161" s="306"/>
      <c r="E1161" s="78"/>
      <c r="F1161" s="78"/>
      <c r="G1161" s="78"/>
      <c r="H1161" s="175"/>
      <c r="I1161" s="78">
        <f>SUM(I1159:I1160)</f>
        <v>8.76</v>
      </c>
      <c r="J1161" s="78">
        <f t="shared" ref="J1161:L1161" si="100">SUM(J1159:J1160)</f>
        <v>1.56</v>
      </c>
      <c r="K1161" s="78">
        <f t="shared" si="100"/>
        <v>44.239999999999995</v>
      </c>
      <c r="L1161" s="78">
        <f t="shared" si="100"/>
        <v>228.4</v>
      </c>
      <c r="M1161" s="78"/>
      <c r="N1161" s="139">
        <f>SUM(N1159:N1160)</f>
        <v>3.8547999999999996</v>
      </c>
    </row>
    <row r="1162" spans="1:14" ht="15" customHeight="1" x14ac:dyDescent="0.2">
      <c r="A1162" s="93" t="s">
        <v>238</v>
      </c>
      <c r="B1162" s="479" t="s">
        <v>239</v>
      </c>
      <c r="C1162" s="305"/>
      <c r="D1162" s="305"/>
      <c r="E1162" s="93" t="s">
        <v>128</v>
      </c>
      <c r="F1162" s="93">
        <v>1.74</v>
      </c>
      <c r="G1162" s="93">
        <v>1.74</v>
      </c>
      <c r="H1162" s="93"/>
      <c r="I1162" s="93">
        <v>0.17</v>
      </c>
      <c r="J1162" s="93">
        <v>0.02</v>
      </c>
      <c r="K1162" s="93">
        <v>1.19</v>
      </c>
      <c r="L1162" s="93">
        <v>5.81</v>
      </c>
      <c r="M1162" s="73">
        <v>18</v>
      </c>
      <c r="N1162" s="138">
        <f t="shared" si="91"/>
        <v>3.1320000000000001E-2</v>
      </c>
    </row>
    <row r="1163" spans="1:14" ht="12" customHeight="1" x14ac:dyDescent="0.2">
      <c r="A1163" s="482" t="s">
        <v>240</v>
      </c>
      <c r="B1163" s="479"/>
      <c r="C1163" s="305">
        <v>75</v>
      </c>
      <c r="D1163" s="305">
        <v>75</v>
      </c>
      <c r="E1163" s="93" t="s">
        <v>64</v>
      </c>
      <c r="F1163" s="93">
        <v>37</v>
      </c>
      <c r="G1163" s="93">
        <v>37</v>
      </c>
      <c r="H1163" s="93"/>
      <c r="I1163" s="93">
        <v>3.81</v>
      </c>
      <c r="J1163" s="93">
        <v>0.4</v>
      </c>
      <c r="K1163" s="93">
        <v>25.48</v>
      </c>
      <c r="L1163" s="93">
        <v>123.6</v>
      </c>
      <c r="M1163" s="73">
        <v>18</v>
      </c>
      <c r="N1163" s="138">
        <f t="shared" si="91"/>
        <v>0.66600000000000004</v>
      </c>
    </row>
    <row r="1164" spans="1:14" x14ac:dyDescent="0.2">
      <c r="A1164" s="483"/>
      <c r="B1164" s="102"/>
      <c r="C1164" s="305"/>
      <c r="D1164" s="305"/>
      <c r="E1164" s="93" t="s">
        <v>20</v>
      </c>
      <c r="F1164" s="93">
        <v>20</v>
      </c>
      <c r="G1164" s="93">
        <v>20</v>
      </c>
      <c r="H1164" s="93"/>
      <c r="I1164" s="93" t="s">
        <v>21</v>
      </c>
      <c r="J1164" s="93" t="s">
        <v>21</v>
      </c>
      <c r="K1164" s="93">
        <v>1.96</v>
      </c>
      <c r="L1164" s="93">
        <v>7.8</v>
      </c>
      <c r="M1164" s="73">
        <v>54</v>
      </c>
      <c r="N1164" s="138">
        <f t="shared" si="91"/>
        <v>1.08</v>
      </c>
    </row>
    <row r="1165" spans="1:14" x14ac:dyDescent="0.2">
      <c r="A1165" s="93"/>
      <c r="B1165" s="102"/>
      <c r="C1165" s="305"/>
      <c r="D1165" s="305"/>
      <c r="E1165" s="93" t="s">
        <v>23</v>
      </c>
      <c r="F1165" s="93">
        <v>1.68</v>
      </c>
      <c r="G1165" s="93">
        <v>1.68</v>
      </c>
      <c r="H1165" s="93"/>
      <c r="I1165" s="93">
        <v>0.01</v>
      </c>
      <c r="J1165" s="93">
        <v>1.22</v>
      </c>
      <c r="K1165" s="93">
        <v>0.04</v>
      </c>
      <c r="L1165" s="93">
        <v>11.1</v>
      </c>
      <c r="M1165" s="73">
        <v>260</v>
      </c>
      <c r="N1165" s="138">
        <f t="shared" si="91"/>
        <v>0.43680000000000002</v>
      </c>
    </row>
    <row r="1166" spans="1:14" x14ac:dyDescent="0.2">
      <c r="A1166" s="93"/>
      <c r="B1166" s="102"/>
      <c r="C1166" s="305"/>
      <c r="D1166" s="305"/>
      <c r="E1166" s="93" t="s">
        <v>91</v>
      </c>
      <c r="F1166" s="93">
        <v>20</v>
      </c>
      <c r="G1166" s="93">
        <v>20</v>
      </c>
      <c r="H1166" s="93"/>
      <c r="I1166" s="93">
        <v>0.2</v>
      </c>
      <c r="J1166" s="93">
        <v>0.2</v>
      </c>
      <c r="K1166" s="93">
        <v>0.01</v>
      </c>
      <c r="L1166" s="93">
        <v>2.73</v>
      </c>
      <c r="M1166" s="73">
        <v>122.22</v>
      </c>
      <c r="N1166" s="138">
        <f t="shared" si="91"/>
        <v>2.4443999999999999</v>
      </c>
    </row>
    <row r="1167" spans="1:14" x14ac:dyDescent="0.2">
      <c r="A1167" s="93"/>
      <c r="B1167" s="102"/>
      <c r="C1167" s="305"/>
      <c r="D1167" s="305"/>
      <c r="E1167" s="93" t="s">
        <v>22</v>
      </c>
      <c r="F1167" s="93">
        <v>5.0000000000000001E-3</v>
      </c>
      <c r="G1167" s="93">
        <v>5.0000000000000001E-3</v>
      </c>
      <c r="H1167" s="93"/>
      <c r="I1167" s="93" t="s">
        <v>21</v>
      </c>
      <c r="J1167" s="93" t="s">
        <v>21</v>
      </c>
      <c r="K1167" s="93" t="s">
        <v>21</v>
      </c>
      <c r="L1167" s="93" t="s">
        <v>21</v>
      </c>
      <c r="M1167" s="73">
        <v>8</v>
      </c>
      <c r="N1167" s="138">
        <f t="shared" si="91"/>
        <v>4.0000000000000003E-5</v>
      </c>
    </row>
    <row r="1168" spans="1:14" x14ac:dyDescent="0.2">
      <c r="A1168" s="93"/>
      <c r="B1168" s="102"/>
      <c r="C1168" s="305"/>
      <c r="D1168" s="305"/>
      <c r="E1168" s="93" t="s">
        <v>127</v>
      </c>
      <c r="F1168" s="93">
        <v>1.1000000000000001</v>
      </c>
      <c r="G1168" s="93">
        <v>1.1000000000000001</v>
      </c>
      <c r="H1168" s="93"/>
      <c r="I1168" s="93" t="s">
        <v>21</v>
      </c>
      <c r="J1168" s="93" t="s">
        <v>21</v>
      </c>
      <c r="K1168" s="93" t="s">
        <v>21</v>
      </c>
      <c r="L1168" s="93" t="s">
        <v>21</v>
      </c>
      <c r="M1168" s="73">
        <v>450</v>
      </c>
      <c r="N1168" s="138">
        <f t="shared" ref="N1168:N1231" si="101">F1168*M1168/1000</f>
        <v>0.49500000000000005</v>
      </c>
    </row>
    <row r="1169" spans="1:14" ht="12" customHeight="1" x14ac:dyDescent="0.2">
      <c r="A1169" s="93"/>
      <c r="B1169" s="102"/>
      <c r="C1169" s="305"/>
      <c r="D1169" s="305"/>
      <c r="E1169" s="93" t="s">
        <v>241</v>
      </c>
      <c r="F1169" s="93">
        <v>25.2</v>
      </c>
      <c r="G1169" s="93">
        <v>25.2</v>
      </c>
      <c r="H1169" s="93"/>
      <c r="I1169" s="93">
        <v>4.21</v>
      </c>
      <c r="J1169" s="93">
        <v>2.27</v>
      </c>
      <c r="K1169" s="93">
        <v>0.5</v>
      </c>
      <c r="L1169" s="93">
        <v>40.07</v>
      </c>
      <c r="M1169" s="73">
        <v>185</v>
      </c>
      <c r="N1169" s="138">
        <f t="shared" si="101"/>
        <v>4.6619999999999999</v>
      </c>
    </row>
    <row r="1170" spans="1:14" x14ac:dyDescent="0.2">
      <c r="A1170" s="93"/>
      <c r="B1170" s="102"/>
      <c r="C1170" s="305"/>
      <c r="D1170" s="305"/>
      <c r="E1170" s="93" t="s">
        <v>91</v>
      </c>
      <c r="F1170" s="93">
        <v>2.4</v>
      </c>
      <c r="G1170" s="93">
        <v>2.4</v>
      </c>
      <c r="H1170" s="93"/>
      <c r="I1170" s="93">
        <v>0.43</v>
      </c>
      <c r="J1170" s="93">
        <v>0.39</v>
      </c>
      <c r="K1170" s="93">
        <v>0.02</v>
      </c>
      <c r="L1170" s="93">
        <v>5.3</v>
      </c>
      <c r="M1170" s="73">
        <v>122.22</v>
      </c>
      <c r="N1170" s="138">
        <f t="shared" si="101"/>
        <v>0.29332799999999998</v>
      </c>
    </row>
    <row r="1171" spans="1:14" x14ac:dyDescent="0.2">
      <c r="A1171" s="93"/>
      <c r="B1171" s="102"/>
      <c r="C1171" s="305"/>
      <c r="D1171" s="305"/>
      <c r="E1171" s="93" t="s">
        <v>20</v>
      </c>
      <c r="F1171" s="93">
        <v>2.4</v>
      </c>
      <c r="G1171" s="93">
        <v>2.4</v>
      </c>
      <c r="H1171" s="93"/>
      <c r="I1171" s="93" t="s">
        <v>21</v>
      </c>
      <c r="J1171" s="93" t="s">
        <v>21</v>
      </c>
      <c r="K1171" s="93">
        <v>2.39</v>
      </c>
      <c r="L1171" s="93">
        <v>9.09</v>
      </c>
      <c r="M1171" s="73">
        <v>54</v>
      </c>
      <c r="N1171" s="138">
        <f t="shared" si="101"/>
        <v>0.12959999999999999</v>
      </c>
    </row>
    <row r="1172" spans="1:14" x14ac:dyDescent="0.2">
      <c r="A1172" s="93"/>
      <c r="B1172" s="102"/>
      <c r="C1172" s="305"/>
      <c r="D1172" s="305"/>
      <c r="E1172" s="93" t="s">
        <v>64</v>
      </c>
      <c r="F1172" s="93">
        <v>1.2</v>
      </c>
      <c r="G1172" s="93">
        <v>1.2</v>
      </c>
      <c r="H1172" s="93"/>
      <c r="I1172" s="93" t="s">
        <v>21</v>
      </c>
      <c r="J1172" s="93" t="s">
        <v>21</v>
      </c>
      <c r="K1172" s="103">
        <v>1</v>
      </c>
      <c r="L1172" s="103">
        <v>4</v>
      </c>
      <c r="M1172" s="73">
        <v>18</v>
      </c>
      <c r="N1172" s="138">
        <f t="shared" si="101"/>
        <v>2.1599999999999998E-2</v>
      </c>
    </row>
    <row r="1173" spans="1:14" ht="12.75" customHeight="1" x14ac:dyDescent="0.2">
      <c r="A1173" s="93"/>
      <c r="B1173" s="102"/>
      <c r="C1173" s="305"/>
      <c r="D1173" s="305"/>
      <c r="E1173" s="93" t="s">
        <v>79</v>
      </c>
      <c r="F1173" s="93">
        <v>1.6</v>
      </c>
      <c r="G1173" s="93">
        <v>1.6</v>
      </c>
      <c r="H1173" s="93"/>
      <c r="I1173" s="93">
        <v>0.18</v>
      </c>
      <c r="J1173" s="93">
        <v>0.17</v>
      </c>
      <c r="K1173" s="93" t="s">
        <v>21</v>
      </c>
      <c r="L1173" s="93">
        <v>2.35</v>
      </c>
      <c r="M1173" s="73">
        <v>122.22</v>
      </c>
      <c r="N1173" s="138">
        <f t="shared" si="101"/>
        <v>0.19555200000000003</v>
      </c>
    </row>
    <row r="1174" spans="1:14" ht="21.75" customHeight="1" x14ac:dyDescent="0.2">
      <c r="A1174" s="93"/>
      <c r="B1174" s="102"/>
      <c r="C1174" s="305"/>
      <c r="D1174" s="305"/>
      <c r="E1174" s="93" t="s">
        <v>81</v>
      </c>
      <c r="F1174" s="93">
        <v>0.25</v>
      </c>
      <c r="G1174" s="93">
        <v>0.25</v>
      </c>
      <c r="H1174" s="93"/>
      <c r="I1174" s="93" t="s">
        <v>21</v>
      </c>
      <c r="J1174" s="93">
        <v>0.24</v>
      </c>
      <c r="K1174" s="93" t="s">
        <v>21</v>
      </c>
      <c r="L1174" s="93">
        <v>2.25</v>
      </c>
      <c r="M1174" s="73">
        <v>74</v>
      </c>
      <c r="N1174" s="138">
        <f t="shared" si="101"/>
        <v>1.8499999999999999E-2</v>
      </c>
    </row>
    <row r="1175" spans="1:14" x14ac:dyDescent="0.2">
      <c r="A1175" s="93"/>
      <c r="B1175" s="102"/>
      <c r="C1175" s="305"/>
      <c r="D1175" s="305"/>
      <c r="E1175" s="93" t="s">
        <v>211</v>
      </c>
      <c r="F1175" s="93"/>
      <c r="G1175" s="93">
        <v>46.4</v>
      </c>
      <c r="H1175" s="93"/>
      <c r="I1175" s="93" t="s">
        <v>21</v>
      </c>
      <c r="J1175" s="93" t="s">
        <v>21</v>
      </c>
      <c r="K1175" s="93" t="s">
        <v>21</v>
      </c>
      <c r="L1175" s="93" t="s">
        <v>21</v>
      </c>
      <c r="M1175" s="73"/>
      <c r="N1175" s="138">
        <f t="shared" si="101"/>
        <v>0</v>
      </c>
    </row>
    <row r="1176" spans="1:14" x14ac:dyDescent="0.2">
      <c r="A1176" s="93"/>
      <c r="B1176" s="102"/>
      <c r="C1176" s="305"/>
      <c r="D1176" s="305"/>
      <c r="E1176" s="93" t="s">
        <v>242</v>
      </c>
      <c r="F1176" s="93"/>
      <c r="G1176" s="93">
        <v>30</v>
      </c>
      <c r="H1176" s="93"/>
      <c r="I1176" s="93" t="s">
        <v>21</v>
      </c>
      <c r="J1176" s="93" t="s">
        <v>21</v>
      </c>
      <c r="K1176" s="93" t="s">
        <v>21</v>
      </c>
      <c r="L1176" s="93" t="s">
        <v>21</v>
      </c>
      <c r="M1176" s="73"/>
      <c r="N1176" s="138">
        <f t="shared" si="101"/>
        <v>0</v>
      </c>
    </row>
    <row r="1177" spans="1:14" x14ac:dyDescent="0.2">
      <c r="A1177" s="93"/>
      <c r="B1177" s="102"/>
      <c r="C1177" s="305"/>
      <c r="D1177" s="305"/>
      <c r="E1177" s="93"/>
      <c r="F1177" s="93"/>
      <c r="G1177" s="93"/>
      <c r="H1177" s="93">
        <v>75</v>
      </c>
      <c r="I1177" s="173">
        <f>SUM(I1162:I1176)</f>
        <v>9.009999999999998</v>
      </c>
      <c r="J1177" s="173">
        <f t="shared" ref="J1177:L1177" si="102">SUM(J1162:J1176)</f>
        <v>4.91</v>
      </c>
      <c r="K1177" s="173">
        <f t="shared" si="102"/>
        <v>32.590000000000003</v>
      </c>
      <c r="L1177" s="173">
        <f t="shared" si="102"/>
        <v>214.1</v>
      </c>
      <c r="M1177" s="173"/>
      <c r="N1177" s="139">
        <f>SUM(N1162:N1176)</f>
        <v>10.474139999999998</v>
      </c>
    </row>
    <row r="1178" spans="1:14" x14ac:dyDescent="0.2">
      <c r="A1178" s="93"/>
      <c r="B1178" s="465" t="s">
        <v>447</v>
      </c>
      <c r="C1178" s="324">
        <v>100</v>
      </c>
      <c r="D1178" s="324">
        <v>100</v>
      </c>
      <c r="E1178" s="471" t="s">
        <v>447</v>
      </c>
      <c r="F1178" s="76">
        <v>100</v>
      </c>
      <c r="G1178" s="76">
        <v>100</v>
      </c>
      <c r="H1178" s="179"/>
      <c r="I1178" s="78">
        <v>0.2</v>
      </c>
      <c r="J1178" s="78">
        <v>5.4</v>
      </c>
      <c r="K1178" s="78">
        <v>32</v>
      </c>
      <c r="L1178" s="78">
        <v>144</v>
      </c>
      <c r="M1178" s="73">
        <v>120</v>
      </c>
      <c r="N1178" s="139">
        <f t="shared" si="101"/>
        <v>12</v>
      </c>
    </row>
    <row r="1179" spans="1:14" x14ac:dyDescent="0.2">
      <c r="A1179" s="495" t="s">
        <v>132</v>
      </c>
      <c r="B1179" s="496"/>
      <c r="C1179" s="314"/>
      <c r="D1179" s="314"/>
      <c r="E1179" s="93"/>
      <c r="F1179" s="93"/>
      <c r="G1179" s="93"/>
      <c r="H1179" s="93"/>
      <c r="I1179" s="124">
        <f>I1178+I1177+I1161+I1155+I1147+I1143+I1135+I1127</f>
        <v>49.430000000000007</v>
      </c>
      <c r="J1179" s="124">
        <f t="shared" ref="J1179:L1179" si="103">J1178+J1177+J1161+J1155+J1147+J1143+J1135+J1127</f>
        <v>46.440000000000005</v>
      </c>
      <c r="K1179" s="124">
        <f t="shared" si="103"/>
        <v>174.72</v>
      </c>
      <c r="L1179" s="124">
        <f t="shared" si="103"/>
        <v>1206.3600000000001</v>
      </c>
      <c r="M1179" s="124"/>
      <c r="N1179" s="139">
        <f>N1178+N1177+N1161+N1158+N1155+N1147+N1143+N1135+N1127</f>
        <v>61.326820000000005</v>
      </c>
    </row>
    <row r="1180" spans="1:14" x14ac:dyDescent="0.2">
      <c r="A1180" s="477" t="s">
        <v>243</v>
      </c>
      <c r="B1180" s="478"/>
      <c r="C1180" s="342"/>
      <c r="D1180" s="342"/>
      <c r="E1180" s="125"/>
      <c r="F1180" s="125"/>
      <c r="G1180" s="125"/>
      <c r="H1180" s="173"/>
      <c r="I1180" s="118">
        <f>I1179+I1117</f>
        <v>79.66</v>
      </c>
      <c r="J1180" s="118">
        <f>J1179+J1117</f>
        <v>91.85</v>
      </c>
      <c r="K1180" s="118">
        <f>K1179+K1117</f>
        <v>295.07100000000003</v>
      </c>
      <c r="L1180" s="118">
        <f>L1179+L1117</f>
        <v>2034.2800000000002</v>
      </c>
      <c r="M1180" s="118"/>
      <c r="N1180" s="139">
        <f>N1179+N1117</f>
        <v>115.27773400000001</v>
      </c>
    </row>
    <row r="1181" spans="1:14" ht="21" x14ac:dyDescent="0.2">
      <c r="A1181" s="71" t="s">
        <v>1</v>
      </c>
      <c r="B1181" s="91" t="s">
        <v>2</v>
      </c>
      <c r="C1181" s="306"/>
      <c r="D1181" s="306"/>
      <c r="E1181" s="71" t="s">
        <v>3</v>
      </c>
      <c r="F1181" s="71" t="s">
        <v>4</v>
      </c>
      <c r="G1181" s="71" t="s">
        <v>5</v>
      </c>
      <c r="H1181" s="175" t="s">
        <v>6</v>
      </c>
      <c r="I1181" s="175" t="s">
        <v>7</v>
      </c>
      <c r="J1181" s="175" t="s">
        <v>8</v>
      </c>
      <c r="K1181" s="175" t="s">
        <v>9</v>
      </c>
      <c r="L1181" s="175" t="s">
        <v>10</v>
      </c>
      <c r="M1181" s="73" t="s">
        <v>11</v>
      </c>
      <c r="N1181" s="138"/>
    </row>
    <row r="1182" spans="1:14" x14ac:dyDescent="0.2">
      <c r="A1182" s="495" t="s">
        <v>316</v>
      </c>
      <c r="B1182" s="496"/>
      <c r="C1182" s="314"/>
      <c r="D1182" s="314"/>
      <c r="E1182" s="93"/>
      <c r="F1182" s="93"/>
      <c r="G1182" s="93"/>
      <c r="H1182" s="93"/>
      <c r="I1182" s="93"/>
      <c r="J1182" s="93"/>
      <c r="K1182" s="93"/>
      <c r="L1182" s="93"/>
      <c r="M1182" s="73"/>
      <c r="N1182" s="138"/>
    </row>
    <row r="1183" spans="1:14" x14ac:dyDescent="0.2">
      <c r="A1183" s="494" t="s">
        <v>14</v>
      </c>
      <c r="B1183" s="495"/>
      <c r="C1183" s="301"/>
      <c r="D1183" s="301"/>
      <c r="E1183" s="93"/>
      <c r="F1183" s="93"/>
      <c r="G1183" s="93"/>
      <c r="H1183" s="93"/>
      <c r="I1183" s="93"/>
      <c r="J1183" s="93"/>
      <c r="K1183" s="93"/>
      <c r="L1183" s="93"/>
      <c r="M1183" s="73"/>
      <c r="N1183" s="138"/>
    </row>
    <row r="1184" spans="1:14" x14ac:dyDescent="0.2">
      <c r="A1184" s="93"/>
      <c r="B1184" s="102" t="s">
        <v>199</v>
      </c>
      <c r="C1184" s="305">
        <v>40</v>
      </c>
      <c r="D1184" s="305">
        <v>40</v>
      </c>
      <c r="E1184" s="93" t="s">
        <v>245</v>
      </c>
      <c r="F1184" s="93">
        <v>1</v>
      </c>
      <c r="G1184" s="93">
        <v>39.15</v>
      </c>
      <c r="H1184" s="93"/>
      <c r="I1184" s="94">
        <v>5.72</v>
      </c>
      <c r="J1184" s="94">
        <v>4.5999999999999996</v>
      </c>
      <c r="K1184" s="94">
        <v>0.28000000000000003</v>
      </c>
      <c r="L1184" s="94">
        <v>61.47</v>
      </c>
      <c r="M1184" s="73">
        <v>130</v>
      </c>
      <c r="N1184" s="138">
        <f t="shared" si="101"/>
        <v>0.13</v>
      </c>
    </row>
    <row r="1185" spans="1:14" x14ac:dyDescent="0.2">
      <c r="A1185" s="76" t="s">
        <v>133</v>
      </c>
      <c r="B1185" s="484" t="s">
        <v>134</v>
      </c>
      <c r="C1185" s="304"/>
      <c r="D1185" s="304"/>
      <c r="E1185" s="76" t="s">
        <v>89</v>
      </c>
      <c r="F1185" s="76">
        <v>83</v>
      </c>
      <c r="G1185" s="76">
        <v>82</v>
      </c>
      <c r="H1185" s="74"/>
      <c r="I1185" s="76">
        <v>14.9</v>
      </c>
      <c r="J1185" s="76">
        <v>0.5</v>
      </c>
      <c r="K1185" s="76">
        <v>1.49</v>
      </c>
      <c r="L1185" s="76">
        <v>73.040000000000006</v>
      </c>
      <c r="M1185" s="73">
        <v>185</v>
      </c>
      <c r="N1185" s="138">
        <f t="shared" si="101"/>
        <v>15.355</v>
      </c>
    </row>
    <row r="1186" spans="1:14" ht="22.5" x14ac:dyDescent="0.2">
      <c r="A1186" s="76"/>
      <c r="B1186" s="485"/>
      <c r="C1186" s="425" t="s">
        <v>377</v>
      </c>
      <c r="D1186" s="425" t="s">
        <v>376</v>
      </c>
      <c r="E1186" s="76" t="s">
        <v>20</v>
      </c>
      <c r="F1186" s="76">
        <v>10</v>
      </c>
      <c r="G1186" s="76">
        <v>10</v>
      </c>
      <c r="H1186" s="74"/>
      <c r="I1186" s="76" t="s">
        <v>21</v>
      </c>
      <c r="J1186" s="76" t="s">
        <v>21</v>
      </c>
      <c r="K1186" s="76">
        <v>9.98</v>
      </c>
      <c r="L1186" s="76">
        <v>37.9</v>
      </c>
      <c r="M1186" s="73">
        <v>54</v>
      </c>
      <c r="N1186" s="138">
        <f t="shared" si="101"/>
        <v>0.54</v>
      </c>
    </row>
    <row r="1187" spans="1:14" x14ac:dyDescent="0.2">
      <c r="A1187" s="76" t="s">
        <v>136</v>
      </c>
      <c r="B1187" s="72"/>
      <c r="C1187" s="324"/>
      <c r="D1187" s="324"/>
      <c r="E1187" s="76" t="s">
        <v>91</v>
      </c>
      <c r="F1187" s="76">
        <v>12</v>
      </c>
      <c r="G1187" s="76">
        <v>12</v>
      </c>
      <c r="H1187" s="74"/>
      <c r="I1187" s="76">
        <v>1.52</v>
      </c>
      <c r="J1187" s="76">
        <v>1.1499999999999999</v>
      </c>
      <c r="K1187" s="76"/>
      <c r="L1187" s="76">
        <v>16.39</v>
      </c>
      <c r="M1187" s="73">
        <v>122.22</v>
      </c>
      <c r="N1187" s="138">
        <f t="shared" si="101"/>
        <v>1.4666399999999999</v>
      </c>
    </row>
    <row r="1188" spans="1:14" x14ac:dyDescent="0.2">
      <c r="A1188" s="76"/>
      <c r="B1188" s="72"/>
      <c r="C1188" s="324"/>
      <c r="D1188" s="324"/>
      <c r="E1188" s="76" t="s">
        <v>137</v>
      </c>
      <c r="F1188" s="76">
        <v>5</v>
      </c>
      <c r="G1188" s="76">
        <v>5</v>
      </c>
      <c r="H1188" s="74"/>
      <c r="I1188" s="76">
        <v>0.04</v>
      </c>
      <c r="J1188" s="76">
        <v>3.63</v>
      </c>
      <c r="K1188" s="76">
        <v>0.13</v>
      </c>
      <c r="L1188" s="76">
        <v>33.049999999999997</v>
      </c>
      <c r="M1188" s="73">
        <v>260</v>
      </c>
      <c r="N1188" s="138">
        <f t="shared" si="101"/>
        <v>1.3</v>
      </c>
    </row>
    <row r="1189" spans="1:14" ht="12" customHeight="1" x14ac:dyDescent="0.2">
      <c r="A1189" s="76"/>
      <c r="B1189" s="72"/>
      <c r="C1189" s="324"/>
      <c r="D1189" s="324"/>
      <c r="E1189" s="76" t="s">
        <v>93</v>
      </c>
      <c r="F1189" s="76">
        <v>5</v>
      </c>
      <c r="G1189" s="76">
        <v>5</v>
      </c>
      <c r="H1189" s="74"/>
      <c r="I1189" s="76">
        <v>0.28000000000000003</v>
      </c>
      <c r="J1189" s="76">
        <v>0.04</v>
      </c>
      <c r="K1189" s="76">
        <v>1.81</v>
      </c>
      <c r="L1189" s="76">
        <v>8.27</v>
      </c>
      <c r="M1189" s="73">
        <v>31.52</v>
      </c>
      <c r="N1189" s="138">
        <f t="shared" si="101"/>
        <v>0.15759999999999999</v>
      </c>
    </row>
    <row r="1190" spans="1:14" x14ac:dyDescent="0.2">
      <c r="A1190" s="76"/>
      <c r="B1190" s="72"/>
      <c r="C1190" s="324"/>
      <c r="D1190" s="324"/>
      <c r="E1190" s="76" t="s">
        <v>56</v>
      </c>
      <c r="F1190" s="76">
        <v>5</v>
      </c>
      <c r="G1190" s="76">
        <v>5</v>
      </c>
      <c r="H1190" s="74"/>
      <c r="I1190" s="76">
        <v>0.14000000000000001</v>
      </c>
      <c r="J1190" s="76">
        <v>1</v>
      </c>
      <c r="K1190" s="76">
        <v>0.16</v>
      </c>
      <c r="L1190" s="76">
        <v>10.3</v>
      </c>
      <c r="M1190" s="73">
        <v>114</v>
      </c>
      <c r="N1190" s="138">
        <f t="shared" si="101"/>
        <v>0.56999999999999995</v>
      </c>
    </row>
    <row r="1191" spans="1:14" x14ac:dyDescent="0.2">
      <c r="A1191" s="76"/>
      <c r="B1191" s="72"/>
      <c r="C1191" s="324"/>
      <c r="D1191" s="324"/>
      <c r="E1191" s="76" t="s">
        <v>22</v>
      </c>
      <c r="F1191" s="76">
        <v>0.5</v>
      </c>
      <c r="G1191" s="76">
        <v>0.5</v>
      </c>
      <c r="H1191" s="74"/>
      <c r="I1191" s="76" t="s">
        <v>21</v>
      </c>
      <c r="J1191" s="76" t="s">
        <v>21</v>
      </c>
      <c r="K1191" s="76" t="s">
        <v>21</v>
      </c>
      <c r="L1191" s="76" t="s">
        <v>21</v>
      </c>
      <c r="M1191" s="73">
        <v>8</v>
      </c>
      <c r="N1191" s="138">
        <f t="shared" si="101"/>
        <v>4.0000000000000001E-3</v>
      </c>
    </row>
    <row r="1192" spans="1:14" x14ac:dyDescent="0.2">
      <c r="A1192" s="76"/>
      <c r="B1192" s="72"/>
      <c r="C1192" s="324"/>
      <c r="D1192" s="324"/>
      <c r="E1192" s="76" t="s">
        <v>138</v>
      </c>
      <c r="F1192" s="76">
        <v>10</v>
      </c>
      <c r="G1192" s="76">
        <v>10</v>
      </c>
      <c r="H1192" s="74"/>
      <c r="I1192" s="76">
        <v>0.08</v>
      </c>
      <c r="J1192" s="76">
        <v>7.25</v>
      </c>
      <c r="K1192" s="76">
        <v>0.26</v>
      </c>
      <c r="L1192" s="76">
        <v>66.099999999999994</v>
      </c>
      <c r="M1192" s="73">
        <v>260</v>
      </c>
      <c r="N1192" s="138">
        <f t="shared" si="101"/>
        <v>2.6</v>
      </c>
    </row>
    <row r="1193" spans="1:14" x14ac:dyDescent="0.2">
      <c r="A1193" s="76"/>
      <c r="B1193" s="72"/>
      <c r="C1193" s="324"/>
      <c r="D1193" s="324"/>
      <c r="E1193" s="76" t="s">
        <v>105</v>
      </c>
      <c r="F1193" s="76">
        <v>46</v>
      </c>
      <c r="G1193" s="76">
        <v>28</v>
      </c>
      <c r="H1193" s="74"/>
      <c r="I1193" s="76">
        <v>0.18</v>
      </c>
      <c r="J1193" s="76">
        <v>0.16</v>
      </c>
      <c r="K1193" s="76">
        <v>4.0999999999999996</v>
      </c>
      <c r="L1193" s="76">
        <v>18.22</v>
      </c>
      <c r="M1193" s="73">
        <v>99</v>
      </c>
      <c r="N1193" s="138">
        <f t="shared" si="101"/>
        <v>4.5540000000000003</v>
      </c>
    </row>
    <row r="1194" spans="1:14" x14ac:dyDescent="0.2">
      <c r="A1194" s="76"/>
      <c r="B1194" s="72"/>
      <c r="C1194" s="324"/>
      <c r="D1194" s="324"/>
      <c r="E1194" s="76" t="s">
        <v>139</v>
      </c>
      <c r="F1194" s="76">
        <v>0.01</v>
      </c>
      <c r="G1194" s="76">
        <v>0.01</v>
      </c>
      <c r="H1194" s="74"/>
      <c r="I1194" s="76"/>
      <c r="J1194" s="76"/>
      <c r="K1194" s="76"/>
      <c r="L1194" s="76"/>
      <c r="M1194" s="73"/>
      <c r="N1194" s="138"/>
    </row>
    <row r="1195" spans="1:14" ht="22.5" x14ac:dyDescent="0.2">
      <c r="A1195" s="76"/>
      <c r="B1195" s="72"/>
      <c r="C1195" s="324"/>
      <c r="D1195" s="324"/>
      <c r="E1195" s="76"/>
      <c r="F1195" s="76"/>
      <c r="G1195" s="76"/>
      <c r="H1195" s="74" t="s">
        <v>140</v>
      </c>
      <c r="I1195" s="78">
        <f>SUM(I1185:I1194)</f>
        <v>17.14</v>
      </c>
      <c r="J1195" s="78">
        <v>13.73</v>
      </c>
      <c r="K1195" s="78">
        <v>17.93</v>
      </c>
      <c r="L1195" s="78">
        <v>263.27</v>
      </c>
      <c r="M1195" s="73"/>
      <c r="N1195" s="139">
        <f>SUM(N1184:N1194)</f>
        <v>26.677240000000005</v>
      </c>
    </row>
    <row r="1196" spans="1:14" ht="14.25" customHeight="1" x14ac:dyDescent="0.2">
      <c r="A1196" s="76"/>
      <c r="B1196" s="474" t="s">
        <v>141</v>
      </c>
      <c r="C1196" s="324"/>
      <c r="D1196" s="324"/>
      <c r="E1196" s="76" t="s">
        <v>142</v>
      </c>
      <c r="F1196" s="76">
        <v>4</v>
      </c>
      <c r="G1196" s="76"/>
      <c r="H1196" s="74"/>
      <c r="I1196" s="76">
        <v>0.54</v>
      </c>
      <c r="J1196" s="76">
        <v>2.16</v>
      </c>
      <c r="K1196" s="76">
        <v>0.74</v>
      </c>
      <c r="L1196" s="76">
        <v>24.42</v>
      </c>
      <c r="M1196" s="73">
        <v>350</v>
      </c>
      <c r="N1196" s="138">
        <f t="shared" si="101"/>
        <v>1.4</v>
      </c>
    </row>
    <row r="1197" spans="1:14" ht="14.25" customHeight="1" x14ac:dyDescent="0.2">
      <c r="A1197" s="76" t="s">
        <v>98</v>
      </c>
      <c r="B1197" s="474"/>
      <c r="C1197" s="324"/>
      <c r="D1197" s="324"/>
      <c r="E1197" s="76" t="s">
        <v>143</v>
      </c>
      <c r="F1197" s="76">
        <v>100</v>
      </c>
      <c r="G1197" s="76"/>
      <c r="H1197" s="74"/>
      <c r="I1197" s="76">
        <v>2.82</v>
      </c>
      <c r="J1197" s="76">
        <v>3.2</v>
      </c>
      <c r="K1197" s="76">
        <v>4.7300000000000004</v>
      </c>
      <c r="L1197" s="76">
        <v>58</v>
      </c>
      <c r="M1197" s="73">
        <v>37.549999999999997</v>
      </c>
      <c r="N1197" s="138">
        <f t="shared" si="101"/>
        <v>3.7549999999999994</v>
      </c>
    </row>
    <row r="1198" spans="1:14" x14ac:dyDescent="0.2">
      <c r="A1198" s="76"/>
      <c r="B1198" s="474"/>
      <c r="C1198" s="324">
        <v>200</v>
      </c>
      <c r="D1198" s="324">
        <v>200</v>
      </c>
      <c r="E1198" s="76" t="s">
        <v>20</v>
      </c>
      <c r="F1198" s="76">
        <v>11.1</v>
      </c>
      <c r="G1198" s="76"/>
      <c r="H1198" s="74"/>
      <c r="I1198" s="76" t="s">
        <v>21</v>
      </c>
      <c r="J1198" s="76" t="s">
        <v>21</v>
      </c>
      <c r="K1198" s="76">
        <v>11.087999999999999</v>
      </c>
      <c r="L1198" s="76">
        <v>42.67</v>
      </c>
      <c r="M1198" s="73">
        <v>54</v>
      </c>
      <c r="N1198" s="138">
        <f t="shared" si="101"/>
        <v>0.59939999999999993</v>
      </c>
    </row>
    <row r="1199" spans="1:14" x14ac:dyDescent="0.2">
      <c r="A1199" s="76"/>
      <c r="B1199" s="72"/>
      <c r="C1199" s="324"/>
      <c r="D1199" s="324"/>
      <c r="E1199" s="76"/>
      <c r="F1199" s="76"/>
      <c r="G1199" s="76"/>
      <c r="H1199" s="74">
        <v>200</v>
      </c>
      <c r="I1199" s="78">
        <f>SUM(I1196:I1198)</f>
        <v>3.36</v>
      </c>
      <c r="J1199" s="78">
        <v>5.36</v>
      </c>
      <c r="K1199" s="78">
        <v>16.558</v>
      </c>
      <c r="L1199" s="78">
        <v>125.09</v>
      </c>
      <c r="M1199" s="73"/>
      <c r="N1199" s="139">
        <f>SUM(N1196:N1198)</f>
        <v>5.7543999999999995</v>
      </c>
    </row>
    <row r="1200" spans="1:14" x14ac:dyDescent="0.2">
      <c r="A1200" s="76"/>
      <c r="B1200" s="474" t="s">
        <v>30</v>
      </c>
      <c r="C1200" s="324">
        <v>70</v>
      </c>
      <c r="D1200" s="324">
        <v>90</v>
      </c>
      <c r="E1200" s="76" t="s">
        <v>31</v>
      </c>
      <c r="F1200" s="76">
        <v>80</v>
      </c>
      <c r="G1200" s="76">
        <v>80</v>
      </c>
      <c r="H1200" s="74"/>
      <c r="I1200" s="76">
        <v>6.96</v>
      </c>
      <c r="J1200" s="76">
        <v>1.2</v>
      </c>
      <c r="K1200" s="76">
        <v>32.96</v>
      </c>
      <c r="L1200" s="76">
        <v>181</v>
      </c>
      <c r="M1200" s="73">
        <v>33.33</v>
      </c>
      <c r="N1200" s="138">
        <f t="shared" si="101"/>
        <v>2.6663999999999994</v>
      </c>
    </row>
    <row r="1201" spans="1:14" x14ac:dyDescent="0.2">
      <c r="A1201" s="76"/>
      <c r="B1201" s="474"/>
      <c r="C1201" s="324">
        <v>10</v>
      </c>
      <c r="D1201" s="324">
        <v>10</v>
      </c>
      <c r="E1201" s="76" t="s">
        <v>32</v>
      </c>
      <c r="F1201" s="76">
        <v>10</v>
      </c>
      <c r="G1201" s="76"/>
      <c r="H1201" s="74"/>
      <c r="I1201" s="76">
        <v>2.68</v>
      </c>
      <c r="J1201" s="76">
        <v>2.57</v>
      </c>
      <c r="K1201" s="76" t="s">
        <v>21</v>
      </c>
      <c r="L1201" s="76">
        <v>33.79</v>
      </c>
      <c r="M1201" s="73">
        <v>316.5</v>
      </c>
      <c r="N1201" s="138">
        <f t="shared" si="101"/>
        <v>3.165</v>
      </c>
    </row>
    <row r="1202" spans="1:14" x14ac:dyDescent="0.2">
      <c r="A1202" s="76"/>
      <c r="B1202" s="72"/>
      <c r="C1202" s="324"/>
      <c r="D1202" s="324"/>
      <c r="E1202" s="76" t="s">
        <v>33</v>
      </c>
      <c r="F1202" s="76">
        <v>10</v>
      </c>
      <c r="G1202" s="76"/>
      <c r="H1202" s="74"/>
      <c r="I1202" s="76">
        <v>0.08</v>
      </c>
      <c r="J1202" s="76">
        <v>7.25</v>
      </c>
      <c r="K1202" s="76">
        <v>0.26</v>
      </c>
      <c r="L1202" s="76">
        <v>66.099999999999994</v>
      </c>
      <c r="M1202" s="73">
        <v>260</v>
      </c>
      <c r="N1202" s="138">
        <f t="shared" si="101"/>
        <v>2.6</v>
      </c>
    </row>
    <row r="1203" spans="1:14" ht="33.75" x14ac:dyDescent="0.2">
      <c r="A1203" s="76"/>
      <c r="B1203" s="72"/>
      <c r="C1203" s="324"/>
      <c r="D1203" s="324"/>
      <c r="E1203" s="76"/>
      <c r="F1203" s="76"/>
      <c r="G1203" s="76"/>
      <c r="H1203" s="74" t="s">
        <v>35</v>
      </c>
      <c r="I1203" s="78">
        <f>SUM(I1200:I1202)</f>
        <v>9.7200000000000006</v>
      </c>
      <c r="J1203" s="78">
        <f t="shared" ref="J1203:L1203" si="104">SUM(J1200:J1202)</f>
        <v>11.02</v>
      </c>
      <c r="K1203" s="78">
        <f t="shared" si="104"/>
        <v>33.22</v>
      </c>
      <c r="L1203" s="78">
        <f t="shared" si="104"/>
        <v>280.89</v>
      </c>
      <c r="M1203" s="78"/>
      <c r="N1203" s="139">
        <f>SUM(N1200:N1202)</f>
        <v>8.4314</v>
      </c>
    </row>
    <row r="1204" spans="1:14" x14ac:dyDescent="0.2">
      <c r="A1204" s="76"/>
      <c r="B1204" s="72" t="s">
        <v>144</v>
      </c>
      <c r="C1204" s="324">
        <v>120</v>
      </c>
      <c r="D1204" s="324">
        <v>120</v>
      </c>
      <c r="E1204" s="76" t="s">
        <v>168</v>
      </c>
      <c r="F1204" s="76">
        <v>120</v>
      </c>
      <c r="G1204" s="76">
        <v>120</v>
      </c>
      <c r="H1204" s="74">
        <v>120</v>
      </c>
      <c r="I1204" s="78">
        <v>1.8</v>
      </c>
      <c r="J1204" s="78">
        <v>0.84</v>
      </c>
      <c r="K1204" s="78">
        <v>18.309999999999999</v>
      </c>
      <c r="L1204" s="78">
        <v>74.760000000000005</v>
      </c>
      <c r="M1204" s="73">
        <v>99</v>
      </c>
      <c r="N1204" s="139">
        <f t="shared" si="101"/>
        <v>11.88</v>
      </c>
    </row>
    <row r="1205" spans="1:14" x14ac:dyDescent="0.2">
      <c r="A1205" s="76" t="s">
        <v>38</v>
      </c>
      <c r="B1205" s="452" t="s">
        <v>430</v>
      </c>
      <c r="C1205" s="324">
        <v>200</v>
      </c>
      <c r="D1205" s="324">
        <v>200</v>
      </c>
      <c r="E1205" s="461" t="s">
        <v>430</v>
      </c>
      <c r="F1205" s="76">
        <v>200</v>
      </c>
      <c r="G1205" s="76">
        <v>200</v>
      </c>
      <c r="H1205" s="74">
        <v>200</v>
      </c>
      <c r="I1205" s="78"/>
      <c r="J1205" s="78"/>
      <c r="K1205" s="78">
        <v>19</v>
      </c>
      <c r="L1205" s="78">
        <v>75</v>
      </c>
      <c r="M1205" s="73">
        <v>70</v>
      </c>
      <c r="N1205" s="139">
        <f t="shared" si="101"/>
        <v>14</v>
      </c>
    </row>
    <row r="1206" spans="1:14" x14ac:dyDescent="0.2">
      <c r="A1206" s="94"/>
      <c r="B1206" s="126" t="s">
        <v>39</v>
      </c>
      <c r="C1206" s="301"/>
      <c r="D1206" s="301"/>
      <c r="E1206" s="94"/>
      <c r="F1206" s="94"/>
      <c r="G1206" s="94"/>
      <c r="H1206" s="94"/>
      <c r="I1206" s="124">
        <f>I1184++I1195+I1199+I1203+I1204+I1205</f>
        <v>37.739999999999995</v>
      </c>
      <c r="J1206" s="124">
        <f t="shared" ref="J1206:L1206" si="105">J1184++J1195+J1199+J1203+J1204+J1205</f>
        <v>35.549999999999997</v>
      </c>
      <c r="K1206" s="124">
        <f t="shared" si="105"/>
        <v>105.298</v>
      </c>
      <c r="L1206" s="124">
        <f t="shared" si="105"/>
        <v>880.48</v>
      </c>
      <c r="M1206" s="122"/>
      <c r="N1206" s="139">
        <f>N1205+N1204+N1203+N1199+N1195</f>
        <v>66.743040000000008</v>
      </c>
    </row>
    <row r="1207" spans="1:14" x14ac:dyDescent="0.2">
      <c r="A1207" s="494" t="s">
        <v>40</v>
      </c>
      <c r="B1207" s="495"/>
      <c r="C1207" s="301"/>
      <c r="D1207" s="301"/>
      <c r="E1207" s="93"/>
      <c r="F1207" s="93"/>
      <c r="G1207" s="93"/>
      <c r="H1207" s="93"/>
      <c r="I1207" s="93"/>
      <c r="J1207" s="93"/>
      <c r="K1207" s="93"/>
      <c r="L1207" s="93"/>
      <c r="M1207" s="73"/>
      <c r="N1207" s="138"/>
    </row>
    <row r="1208" spans="1:14" x14ac:dyDescent="0.2">
      <c r="A1208" s="93" t="s">
        <v>246</v>
      </c>
      <c r="B1208" s="479" t="s">
        <v>247</v>
      </c>
      <c r="C1208" s="305"/>
      <c r="D1208" s="305"/>
      <c r="E1208" s="93" t="s">
        <v>147</v>
      </c>
      <c r="F1208" s="93">
        <v>111.5</v>
      </c>
      <c r="G1208" s="93">
        <v>87.5</v>
      </c>
      <c r="H1208" s="93"/>
      <c r="I1208" s="93">
        <v>1.67</v>
      </c>
      <c r="J1208" s="93">
        <v>0.09</v>
      </c>
      <c r="K1208" s="93">
        <v>8.92</v>
      </c>
      <c r="L1208" s="93">
        <v>37.46</v>
      </c>
      <c r="M1208" s="73">
        <v>13</v>
      </c>
      <c r="N1208" s="138">
        <f t="shared" si="101"/>
        <v>1.4495</v>
      </c>
    </row>
    <row r="1209" spans="1:14" ht="11.25" customHeight="1" x14ac:dyDescent="0.2">
      <c r="A1209" s="93"/>
      <c r="B1209" s="479"/>
      <c r="C1209" s="305">
        <v>100</v>
      </c>
      <c r="D1209" s="305">
        <v>130</v>
      </c>
      <c r="E1209" s="93" t="s">
        <v>45</v>
      </c>
      <c r="F1209" s="93">
        <v>35.5</v>
      </c>
      <c r="G1209" s="93">
        <v>31.24</v>
      </c>
      <c r="H1209" s="93"/>
      <c r="I1209" s="93">
        <v>0.14000000000000001</v>
      </c>
      <c r="J1209" s="93">
        <v>0.13</v>
      </c>
      <c r="K1209" s="93">
        <v>3.25</v>
      </c>
      <c r="L1209" s="93">
        <v>14.06</v>
      </c>
      <c r="M1209" s="73">
        <v>99</v>
      </c>
      <c r="N1209" s="138">
        <f t="shared" si="101"/>
        <v>3.5145</v>
      </c>
    </row>
    <row r="1210" spans="1:14" ht="11.25" customHeight="1" x14ac:dyDescent="0.2">
      <c r="A1210" s="93"/>
      <c r="B1210" s="102"/>
      <c r="C1210" s="305"/>
      <c r="D1210" s="305"/>
      <c r="E1210" s="93" t="s">
        <v>187</v>
      </c>
      <c r="F1210" s="93">
        <v>5</v>
      </c>
      <c r="G1210" s="93">
        <v>5</v>
      </c>
      <c r="H1210" s="93"/>
      <c r="I1210" s="93"/>
      <c r="J1210" s="93">
        <v>4.99</v>
      </c>
      <c r="K1210" s="93"/>
      <c r="L1210" s="93">
        <v>44.95</v>
      </c>
      <c r="M1210" s="73">
        <v>74</v>
      </c>
      <c r="N1210" s="138">
        <f t="shared" si="101"/>
        <v>0.37</v>
      </c>
    </row>
    <row r="1211" spans="1:14" x14ac:dyDescent="0.2">
      <c r="A1211" s="93"/>
      <c r="B1211" s="102" t="s">
        <v>248</v>
      </c>
      <c r="C1211" s="305">
        <v>50</v>
      </c>
      <c r="D1211" s="305">
        <v>50</v>
      </c>
      <c r="E1211" s="93" t="s">
        <v>20</v>
      </c>
      <c r="F1211" s="93">
        <v>2.5</v>
      </c>
      <c r="G1211" s="93">
        <v>2.5</v>
      </c>
      <c r="H1211" s="93"/>
      <c r="I1211" s="93" t="s">
        <v>21</v>
      </c>
      <c r="J1211" s="93" t="s">
        <v>21</v>
      </c>
      <c r="K1211" s="93">
        <v>3.74</v>
      </c>
      <c r="L1211" s="93">
        <v>14.21</v>
      </c>
      <c r="M1211" s="73">
        <v>54</v>
      </c>
      <c r="N1211" s="138">
        <f t="shared" si="101"/>
        <v>0.13500000000000001</v>
      </c>
    </row>
    <row r="1212" spans="1:14" x14ac:dyDescent="0.2">
      <c r="A1212" s="93" t="s">
        <v>249</v>
      </c>
      <c r="B1212" s="102"/>
      <c r="C1212" s="305"/>
      <c r="D1212" s="305"/>
      <c r="E1212" s="76" t="s">
        <v>56</v>
      </c>
      <c r="F1212" s="93">
        <v>12.5</v>
      </c>
      <c r="G1212" s="93">
        <v>12.5</v>
      </c>
      <c r="H1212" s="93"/>
      <c r="I1212" s="93">
        <v>0.03</v>
      </c>
      <c r="J1212" s="93">
        <v>2.4900000000000002</v>
      </c>
      <c r="K1212" s="93">
        <v>0.4</v>
      </c>
      <c r="L1212" s="93">
        <v>25.75</v>
      </c>
      <c r="M1212" s="73">
        <v>114</v>
      </c>
      <c r="N1212" s="138">
        <f t="shared" si="101"/>
        <v>1.425</v>
      </c>
    </row>
    <row r="1213" spans="1:14" ht="22.5" x14ac:dyDescent="0.2">
      <c r="A1213" s="93"/>
      <c r="B1213" s="102"/>
      <c r="C1213" s="305"/>
      <c r="D1213" s="305"/>
      <c r="E1213" s="93" t="s">
        <v>250</v>
      </c>
      <c r="F1213" s="93"/>
      <c r="G1213" s="93">
        <v>125</v>
      </c>
      <c r="H1213" s="93"/>
      <c r="I1213" s="93" t="s">
        <v>21</v>
      </c>
      <c r="J1213" s="93" t="s">
        <v>21</v>
      </c>
      <c r="K1213" s="93" t="s">
        <v>21</v>
      </c>
      <c r="L1213" s="93" t="s">
        <v>21</v>
      </c>
      <c r="M1213" s="73"/>
      <c r="N1213" s="138">
        <f t="shared" si="101"/>
        <v>0</v>
      </c>
    </row>
    <row r="1214" spans="1:14" x14ac:dyDescent="0.2">
      <c r="A1214" s="93"/>
      <c r="B1214" s="102"/>
      <c r="C1214" s="305"/>
      <c r="D1214" s="305"/>
      <c r="E1214" s="93" t="s">
        <v>23</v>
      </c>
      <c r="F1214" s="93">
        <v>5</v>
      </c>
      <c r="G1214" s="93">
        <v>5</v>
      </c>
      <c r="H1214" s="93"/>
      <c r="I1214" s="93">
        <v>0.65</v>
      </c>
      <c r="J1214" s="93">
        <v>36.25</v>
      </c>
      <c r="K1214" s="93">
        <v>0.45</v>
      </c>
      <c r="L1214" s="93">
        <v>33.5</v>
      </c>
      <c r="M1214" s="73">
        <v>260</v>
      </c>
      <c r="N1214" s="138">
        <f t="shared" si="101"/>
        <v>1.3</v>
      </c>
    </row>
    <row r="1215" spans="1:14" x14ac:dyDescent="0.2">
      <c r="A1215" s="93"/>
      <c r="B1215" s="102"/>
      <c r="C1215" s="305"/>
      <c r="D1215" s="305"/>
      <c r="E1215" s="93"/>
      <c r="F1215" s="93"/>
      <c r="G1215" s="93"/>
      <c r="H1215" s="93">
        <v>130</v>
      </c>
      <c r="I1215" s="94">
        <v>2.4900000000000002</v>
      </c>
      <c r="J1215" s="94">
        <v>43.95</v>
      </c>
      <c r="K1215" s="94">
        <v>16.759999999999998</v>
      </c>
      <c r="L1215" s="94">
        <v>169.93</v>
      </c>
      <c r="M1215" s="95"/>
      <c r="N1215" s="139">
        <f>SUM(N1208:N1214)</f>
        <v>8.1940000000000008</v>
      </c>
    </row>
    <row r="1216" spans="1:14" x14ac:dyDescent="0.2">
      <c r="A1216" s="93" t="s">
        <v>251</v>
      </c>
      <c r="B1216" s="479" t="s">
        <v>252</v>
      </c>
      <c r="C1216" s="305"/>
      <c r="D1216" s="305"/>
      <c r="E1216" s="93" t="s">
        <v>253</v>
      </c>
      <c r="F1216" s="93">
        <v>10</v>
      </c>
      <c r="G1216" s="93">
        <v>10</v>
      </c>
      <c r="H1216" s="93"/>
      <c r="I1216" s="93">
        <v>1.07</v>
      </c>
      <c r="J1216" s="93">
        <v>0.28000000000000003</v>
      </c>
      <c r="K1216" s="93">
        <v>12.45</v>
      </c>
      <c r="L1216" s="93">
        <v>33.9</v>
      </c>
      <c r="M1216" s="73">
        <v>30</v>
      </c>
      <c r="N1216" s="138">
        <f t="shared" si="101"/>
        <v>0.3</v>
      </c>
    </row>
    <row r="1217" spans="1:14" ht="22.5" x14ac:dyDescent="0.2">
      <c r="A1217" s="93"/>
      <c r="B1217" s="479"/>
      <c r="C1217" s="421" t="s">
        <v>57</v>
      </c>
      <c r="D1217" s="421" t="s">
        <v>57</v>
      </c>
      <c r="E1217" s="93" t="s">
        <v>50</v>
      </c>
      <c r="F1217" s="93">
        <v>100</v>
      </c>
      <c r="G1217" s="93">
        <v>75</v>
      </c>
      <c r="H1217" s="93"/>
      <c r="I1217" s="93">
        <v>2</v>
      </c>
      <c r="J1217" s="93">
        <v>0.28000000000000003</v>
      </c>
      <c r="K1217" s="93">
        <v>12.45</v>
      </c>
      <c r="L1217" s="93">
        <v>57.61</v>
      </c>
      <c r="M1217" s="73">
        <v>17</v>
      </c>
      <c r="N1217" s="138">
        <f t="shared" si="101"/>
        <v>1.7</v>
      </c>
    </row>
    <row r="1218" spans="1:14" x14ac:dyDescent="0.2">
      <c r="A1218" s="93"/>
      <c r="B1218" s="479"/>
      <c r="C1218" s="305"/>
      <c r="D1218" s="305"/>
      <c r="E1218" s="93" t="s">
        <v>43</v>
      </c>
      <c r="F1218" s="93">
        <v>12.5</v>
      </c>
      <c r="G1218" s="93">
        <v>10</v>
      </c>
      <c r="H1218" s="93"/>
      <c r="I1218" s="93">
        <v>0.16</v>
      </c>
      <c r="J1218" s="93">
        <v>0.01</v>
      </c>
      <c r="K1218" s="93">
        <v>0.84</v>
      </c>
      <c r="L1218" s="93">
        <v>3.41</v>
      </c>
      <c r="M1218" s="73">
        <v>17</v>
      </c>
      <c r="N1218" s="138">
        <f t="shared" si="101"/>
        <v>0.21249999999999999</v>
      </c>
    </row>
    <row r="1219" spans="1:14" x14ac:dyDescent="0.2">
      <c r="A1219" s="93"/>
      <c r="B1219" s="102"/>
      <c r="C1219" s="305"/>
      <c r="D1219" s="305"/>
      <c r="E1219" s="93" t="s">
        <v>52</v>
      </c>
      <c r="F1219" s="93">
        <v>12</v>
      </c>
      <c r="G1219" s="93">
        <v>10</v>
      </c>
      <c r="H1219" s="93"/>
      <c r="I1219" s="93">
        <v>0.16</v>
      </c>
      <c r="J1219" s="93" t="s">
        <v>21</v>
      </c>
      <c r="K1219" s="93">
        <v>0.98</v>
      </c>
      <c r="L1219" s="93">
        <v>4.13</v>
      </c>
      <c r="M1219" s="73">
        <v>22</v>
      </c>
      <c r="N1219" s="138">
        <f t="shared" si="101"/>
        <v>0.26400000000000001</v>
      </c>
    </row>
    <row r="1220" spans="1:14" x14ac:dyDescent="0.2">
      <c r="A1220" s="93"/>
      <c r="B1220" s="102"/>
      <c r="C1220" s="305"/>
      <c r="D1220" s="305"/>
      <c r="E1220" s="93" t="s">
        <v>23</v>
      </c>
      <c r="F1220" s="93">
        <v>2.5</v>
      </c>
      <c r="G1220" s="93">
        <v>2.5</v>
      </c>
      <c r="H1220" s="93"/>
      <c r="I1220" s="93">
        <v>2.1999999999999999E-2</v>
      </c>
      <c r="J1220" s="93">
        <v>2.0299999999999998</v>
      </c>
      <c r="K1220" s="93">
        <v>7.2999999999999995E-2</v>
      </c>
      <c r="L1220" s="93">
        <v>18.510000000000002</v>
      </c>
      <c r="M1220" s="73">
        <v>260</v>
      </c>
      <c r="N1220" s="138">
        <f t="shared" si="101"/>
        <v>0.65</v>
      </c>
    </row>
    <row r="1221" spans="1:14" x14ac:dyDescent="0.2">
      <c r="A1221" s="93"/>
      <c r="B1221" s="102"/>
      <c r="C1221" s="305"/>
      <c r="D1221" s="305"/>
      <c r="E1221" s="93" t="s">
        <v>54</v>
      </c>
      <c r="F1221" s="93">
        <v>187.5</v>
      </c>
      <c r="G1221" s="93">
        <v>187.5</v>
      </c>
      <c r="H1221" s="93"/>
      <c r="I1221" s="93">
        <v>31.08</v>
      </c>
      <c r="J1221" s="93">
        <v>3.88</v>
      </c>
      <c r="K1221" s="93">
        <v>2.75</v>
      </c>
      <c r="L1221" s="93">
        <v>8.89</v>
      </c>
      <c r="M1221" s="73">
        <v>6</v>
      </c>
      <c r="N1221" s="138">
        <f t="shared" si="101"/>
        <v>1.125</v>
      </c>
    </row>
    <row r="1222" spans="1:14" x14ac:dyDescent="0.2">
      <c r="A1222" s="93"/>
      <c r="B1222" s="102"/>
      <c r="C1222" s="305"/>
      <c r="D1222" s="305"/>
      <c r="E1222" s="93" t="s">
        <v>22</v>
      </c>
      <c r="F1222" s="93">
        <v>1</v>
      </c>
      <c r="G1222" s="93"/>
      <c r="H1222" s="93"/>
      <c r="I1222" s="93" t="s">
        <v>21</v>
      </c>
      <c r="J1222" s="93" t="s">
        <v>21</v>
      </c>
      <c r="K1222" s="93" t="s">
        <v>21</v>
      </c>
      <c r="L1222" s="93" t="s">
        <v>21</v>
      </c>
      <c r="M1222" s="73">
        <v>8</v>
      </c>
      <c r="N1222" s="138">
        <f t="shared" si="101"/>
        <v>8.0000000000000002E-3</v>
      </c>
    </row>
    <row r="1223" spans="1:14" x14ac:dyDescent="0.2">
      <c r="A1223" s="93"/>
      <c r="B1223" s="102"/>
      <c r="C1223" s="305"/>
      <c r="D1223" s="305"/>
      <c r="E1223" s="93" t="s">
        <v>254</v>
      </c>
      <c r="F1223" s="93">
        <v>54</v>
      </c>
      <c r="G1223" s="93" t="s">
        <v>113</v>
      </c>
      <c r="H1223" s="93"/>
      <c r="I1223" s="93">
        <v>10.4</v>
      </c>
      <c r="J1223" s="93">
        <v>6.48</v>
      </c>
      <c r="K1223" s="93" t="s">
        <v>21</v>
      </c>
      <c r="L1223" s="93">
        <v>88.29</v>
      </c>
      <c r="M1223" s="73">
        <v>240</v>
      </c>
      <c r="N1223" s="138">
        <f t="shared" si="101"/>
        <v>12.96</v>
      </c>
    </row>
    <row r="1224" spans="1:14" ht="22.5" x14ac:dyDescent="0.2">
      <c r="A1224" s="93"/>
      <c r="B1224" s="102"/>
      <c r="C1224" s="305"/>
      <c r="D1224" s="305"/>
      <c r="E1224" s="93"/>
      <c r="F1224" s="93"/>
      <c r="G1224" s="93"/>
      <c r="H1224" s="93" t="s">
        <v>57</v>
      </c>
      <c r="I1224" s="94">
        <v>44.891999999999996</v>
      </c>
      <c r="J1224" s="94">
        <v>12.96</v>
      </c>
      <c r="K1224" s="94">
        <v>29.542999999999999</v>
      </c>
      <c r="L1224" s="94">
        <v>214.74</v>
      </c>
      <c r="M1224" s="95"/>
      <c r="N1224" s="139">
        <f>SUM(N1216:N1223)</f>
        <v>17.2195</v>
      </c>
    </row>
    <row r="1225" spans="1:14" x14ac:dyDescent="0.2">
      <c r="A1225" s="93" t="s">
        <v>255</v>
      </c>
      <c r="B1225" s="102" t="s">
        <v>256</v>
      </c>
      <c r="C1225" s="305">
        <v>75</v>
      </c>
      <c r="D1225" s="305">
        <v>75</v>
      </c>
      <c r="E1225" s="93" t="s">
        <v>153</v>
      </c>
      <c r="F1225" s="93">
        <v>76</v>
      </c>
      <c r="G1225" s="93">
        <v>56</v>
      </c>
      <c r="H1225" s="93"/>
      <c r="I1225" s="103">
        <v>14.14</v>
      </c>
      <c r="J1225" s="103">
        <v>9.1199999999999992</v>
      </c>
      <c r="K1225" s="93"/>
      <c r="L1225" s="93">
        <v>124.3</v>
      </c>
      <c r="M1225" s="73">
        <v>240</v>
      </c>
      <c r="N1225" s="138">
        <f t="shared" si="101"/>
        <v>18.239999999999998</v>
      </c>
    </row>
    <row r="1226" spans="1:14" x14ac:dyDescent="0.2">
      <c r="A1226" s="93"/>
      <c r="B1226" s="102"/>
      <c r="C1226" s="305"/>
      <c r="D1226" s="305"/>
      <c r="E1226" s="93" t="s">
        <v>52</v>
      </c>
      <c r="F1226" s="93">
        <v>10</v>
      </c>
      <c r="G1226" s="93">
        <v>8</v>
      </c>
      <c r="H1226" s="93"/>
      <c r="I1226" s="93"/>
      <c r="J1226" s="93" t="s">
        <v>21</v>
      </c>
      <c r="K1226" s="93">
        <v>1.04</v>
      </c>
      <c r="L1226" s="93">
        <v>2.75</v>
      </c>
      <c r="M1226" s="73">
        <v>22</v>
      </c>
      <c r="N1226" s="138">
        <f t="shared" si="101"/>
        <v>0.22</v>
      </c>
    </row>
    <row r="1227" spans="1:14" x14ac:dyDescent="0.2">
      <c r="A1227" s="93"/>
      <c r="B1227" s="102"/>
      <c r="C1227" s="305"/>
      <c r="D1227" s="305"/>
      <c r="E1227" s="93" t="s">
        <v>22</v>
      </c>
      <c r="F1227" s="93">
        <v>1</v>
      </c>
      <c r="G1227" s="93">
        <v>1</v>
      </c>
      <c r="H1227" s="93"/>
      <c r="I1227" s="93" t="s">
        <v>21</v>
      </c>
      <c r="J1227" s="93" t="s">
        <v>21</v>
      </c>
      <c r="K1227" s="93" t="s">
        <v>21</v>
      </c>
      <c r="L1227" s="93" t="s">
        <v>21</v>
      </c>
      <c r="M1227" s="73">
        <v>8</v>
      </c>
      <c r="N1227" s="138">
        <f t="shared" si="101"/>
        <v>8.0000000000000002E-3</v>
      </c>
    </row>
    <row r="1228" spans="1:14" x14ac:dyDescent="0.2">
      <c r="A1228" s="93"/>
      <c r="B1228" s="102"/>
      <c r="C1228" s="305"/>
      <c r="D1228" s="305"/>
      <c r="E1228" s="93" t="s">
        <v>257</v>
      </c>
      <c r="F1228" s="93">
        <v>14</v>
      </c>
      <c r="G1228" s="93">
        <v>14</v>
      </c>
      <c r="H1228" s="93"/>
      <c r="I1228" s="93">
        <v>1.21</v>
      </c>
      <c r="J1228" s="93">
        <v>0.21</v>
      </c>
      <c r="K1228" s="93">
        <v>5.59</v>
      </c>
      <c r="L1228" s="93">
        <v>20.9</v>
      </c>
      <c r="M1228" s="73">
        <v>31.52</v>
      </c>
      <c r="N1228" s="138">
        <f t="shared" si="101"/>
        <v>0.44127999999999995</v>
      </c>
    </row>
    <row r="1229" spans="1:14" x14ac:dyDescent="0.2">
      <c r="A1229" s="93"/>
      <c r="B1229" s="102"/>
      <c r="C1229" s="305"/>
      <c r="D1229" s="305"/>
      <c r="E1229" s="93" t="s">
        <v>258</v>
      </c>
      <c r="F1229" s="93">
        <v>8</v>
      </c>
      <c r="G1229" s="93">
        <v>8</v>
      </c>
      <c r="H1229" s="93"/>
      <c r="I1229" s="93">
        <v>0.52</v>
      </c>
      <c r="J1229" s="93">
        <v>0.09</v>
      </c>
      <c r="K1229" s="93">
        <v>3.68</v>
      </c>
      <c r="L1229" s="93">
        <v>14.48</v>
      </c>
      <c r="M1229" s="73">
        <v>31.52</v>
      </c>
      <c r="N1229" s="138">
        <f t="shared" si="101"/>
        <v>0.25216</v>
      </c>
    </row>
    <row r="1230" spans="1:14" x14ac:dyDescent="0.2">
      <c r="A1230" s="93"/>
      <c r="B1230" s="102"/>
      <c r="C1230" s="305"/>
      <c r="D1230" s="305"/>
      <c r="E1230" s="93" t="s">
        <v>259</v>
      </c>
      <c r="F1230" s="93">
        <v>5</v>
      </c>
      <c r="G1230" s="93">
        <v>5</v>
      </c>
      <c r="H1230" s="93"/>
      <c r="I1230" s="93"/>
      <c r="J1230" s="93">
        <v>4.99</v>
      </c>
      <c r="K1230" s="93"/>
      <c r="L1230" s="93">
        <v>44.85</v>
      </c>
      <c r="M1230" s="73">
        <v>74</v>
      </c>
      <c r="N1230" s="138">
        <f t="shared" si="101"/>
        <v>0.37</v>
      </c>
    </row>
    <row r="1231" spans="1:14" x14ac:dyDescent="0.2">
      <c r="A1231" s="93"/>
      <c r="B1231" s="102"/>
      <c r="C1231" s="305"/>
      <c r="D1231" s="305"/>
      <c r="E1231" s="93" t="s">
        <v>260</v>
      </c>
      <c r="F1231" s="93">
        <v>17</v>
      </c>
      <c r="G1231" s="93">
        <v>17</v>
      </c>
      <c r="H1231" s="93"/>
      <c r="I1231" s="93"/>
      <c r="J1231" s="93"/>
      <c r="K1231" s="93"/>
      <c r="L1231" s="93"/>
      <c r="M1231" s="73">
        <v>37.549999999999997</v>
      </c>
      <c r="N1231" s="138">
        <f t="shared" si="101"/>
        <v>0.63834999999999986</v>
      </c>
    </row>
    <row r="1232" spans="1:14" x14ac:dyDescent="0.2">
      <c r="A1232" s="93"/>
      <c r="B1232" s="102"/>
      <c r="C1232" s="305"/>
      <c r="D1232" s="305"/>
      <c r="E1232" s="93"/>
      <c r="F1232" s="93"/>
      <c r="G1232" s="93"/>
      <c r="H1232" s="93">
        <v>75</v>
      </c>
      <c r="I1232" s="124">
        <v>15.870000000000001</v>
      </c>
      <c r="J1232" s="124">
        <v>14.41</v>
      </c>
      <c r="K1232" s="124">
        <v>10.31</v>
      </c>
      <c r="L1232" s="124">
        <v>207.27999999999997</v>
      </c>
      <c r="M1232" s="95"/>
      <c r="N1232" s="139">
        <f>SUM(N1225:N1231)</f>
        <v>20.169789999999995</v>
      </c>
    </row>
    <row r="1233" spans="1:14" x14ac:dyDescent="0.2">
      <c r="A1233" s="93" t="s">
        <v>261</v>
      </c>
      <c r="B1233" s="482" t="s">
        <v>262</v>
      </c>
      <c r="C1233" s="326"/>
      <c r="D1233" s="326"/>
      <c r="E1233" s="93" t="s">
        <v>263</v>
      </c>
      <c r="F1233" s="93">
        <v>47.6</v>
      </c>
      <c r="G1233" s="93">
        <v>47.6</v>
      </c>
      <c r="H1233" s="93"/>
      <c r="I1233" s="93">
        <v>5.99</v>
      </c>
      <c r="J1233" s="93">
        <v>1.55</v>
      </c>
      <c r="K1233" s="93">
        <v>29.76</v>
      </c>
      <c r="L1233" s="93">
        <v>157.9</v>
      </c>
      <c r="M1233" s="73">
        <v>55</v>
      </c>
      <c r="N1233" s="138">
        <f t="shared" ref="N1233:N1299" si="106">F1233*M1233/1000</f>
        <v>2.6179999999999999</v>
      </c>
    </row>
    <row r="1234" spans="1:14" x14ac:dyDescent="0.2">
      <c r="A1234" s="93"/>
      <c r="B1234" s="483"/>
      <c r="C1234" s="327">
        <v>130</v>
      </c>
      <c r="D1234" s="327">
        <v>180</v>
      </c>
      <c r="E1234" s="93" t="s">
        <v>23</v>
      </c>
      <c r="F1234" s="93">
        <v>4.5</v>
      </c>
      <c r="G1234" s="93">
        <v>4.5</v>
      </c>
      <c r="H1234" s="93"/>
      <c r="I1234" s="93">
        <v>0.04</v>
      </c>
      <c r="J1234" s="93">
        <v>3.6</v>
      </c>
      <c r="K1234" s="93">
        <v>0.13</v>
      </c>
      <c r="L1234" s="93">
        <v>33.049999999999997</v>
      </c>
      <c r="M1234" s="73">
        <v>260</v>
      </c>
      <c r="N1234" s="138">
        <f t="shared" si="106"/>
        <v>1.17</v>
      </c>
    </row>
    <row r="1235" spans="1:14" x14ac:dyDescent="0.2">
      <c r="A1235" s="93"/>
      <c r="B1235" s="102"/>
      <c r="C1235" s="305"/>
      <c r="D1235" s="305"/>
      <c r="E1235" s="93" t="s">
        <v>22</v>
      </c>
      <c r="F1235" s="93">
        <v>2</v>
      </c>
      <c r="G1235" s="93">
        <v>2</v>
      </c>
      <c r="H1235" s="93"/>
      <c r="I1235" s="93" t="s">
        <v>21</v>
      </c>
      <c r="J1235" s="93" t="s">
        <v>21</v>
      </c>
      <c r="K1235" s="93" t="s">
        <v>21</v>
      </c>
      <c r="L1235" s="93" t="s">
        <v>21</v>
      </c>
      <c r="M1235" s="73">
        <v>8</v>
      </c>
      <c r="N1235" s="138">
        <f t="shared" si="106"/>
        <v>1.6E-2</v>
      </c>
    </row>
    <row r="1236" spans="1:14" x14ac:dyDescent="0.2">
      <c r="A1236" s="93"/>
      <c r="B1236" s="102"/>
      <c r="C1236" s="305"/>
      <c r="D1236" s="305"/>
      <c r="E1236" s="93"/>
      <c r="F1236" s="93"/>
      <c r="G1236" s="93"/>
      <c r="H1236" s="93">
        <v>150</v>
      </c>
      <c r="I1236" s="120">
        <v>6.03</v>
      </c>
      <c r="J1236" s="120">
        <v>5.15</v>
      </c>
      <c r="K1236" s="120">
        <v>29.89</v>
      </c>
      <c r="L1236" s="120">
        <v>190.95</v>
      </c>
      <c r="M1236" s="95"/>
      <c r="N1236" s="139">
        <f>SUM(N1233:N1235)</f>
        <v>3.8039999999999998</v>
      </c>
    </row>
    <row r="1237" spans="1:14" x14ac:dyDescent="0.2">
      <c r="A1237" s="93" t="s">
        <v>70</v>
      </c>
      <c r="B1237" s="480" t="s">
        <v>161</v>
      </c>
      <c r="C1237" s="315"/>
      <c r="D1237" s="315"/>
      <c r="E1237" s="93" t="s">
        <v>327</v>
      </c>
      <c r="F1237" s="93">
        <v>25</v>
      </c>
      <c r="G1237" s="93"/>
      <c r="H1237" s="93"/>
      <c r="I1237" s="93">
        <v>1.04</v>
      </c>
      <c r="J1237" s="93" t="s">
        <v>21</v>
      </c>
      <c r="K1237" s="103">
        <v>11</v>
      </c>
      <c r="L1237" s="110">
        <v>46.8</v>
      </c>
      <c r="M1237" s="73">
        <v>290</v>
      </c>
      <c r="N1237" s="138">
        <f t="shared" si="106"/>
        <v>7.25</v>
      </c>
    </row>
    <row r="1238" spans="1:14" x14ac:dyDescent="0.2">
      <c r="A1238" s="93"/>
      <c r="B1238" s="481"/>
      <c r="C1238" s="316">
        <v>200</v>
      </c>
      <c r="D1238" s="316">
        <v>200</v>
      </c>
      <c r="E1238" s="93" t="s">
        <v>20</v>
      </c>
      <c r="F1238" s="93">
        <v>20</v>
      </c>
      <c r="G1238" s="93"/>
      <c r="H1238" s="93"/>
      <c r="I1238" s="93" t="s">
        <v>21</v>
      </c>
      <c r="J1238" s="93" t="s">
        <v>21</v>
      </c>
      <c r="K1238" s="93">
        <v>19.96</v>
      </c>
      <c r="L1238" s="110">
        <v>75.8</v>
      </c>
      <c r="M1238" s="73">
        <v>54</v>
      </c>
      <c r="N1238" s="138">
        <f t="shared" si="106"/>
        <v>1.08</v>
      </c>
    </row>
    <row r="1239" spans="1:14" x14ac:dyDescent="0.2">
      <c r="A1239" s="93"/>
      <c r="B1239" s="102"/>
      <c r="C1239" s="305"/>
      <c r="D1239" s="305"/>
      <c r="E1239" s="93"/>
      <c r="F1239" s="93"/>
      <c r="G1239" s="93"/>
      <c r="H1239" s="93">
        <v>200</v>
      </c>
      <c r="I1239" s="94">
        <v>1.04</v>
      </c>
      <c r="J1239" s="94">
        <v>0</v>
      </c>
      <c r="K1239" s="94">
        <v>30.96</v>
      </c>
      <c r="L1239" s="94">
        <v>122.6</v>
      </c>
      <c r="M1239" s="95"/>
      <c r="N1239" s="139">
        <f>SUM(N1237:N1238)</f>
        <v>8.33</v>
      </c>
    </row>
    <row r="1240" spans="1:14" x14ac:dyDescent="0.2">
      <c r="A1240" s="93"/>
      <c r="B1240" s="72" t="s">
        <v>71</v>
      </c>
      <c r="C1240" s="428" t="s">
        <v>373</v>
      </c>
      <c r="D1240" s="428" t="s">
        <v>374</v>
      </c>
      <c r="E1240" s="84" t="s">
        <v>72</v>
      </c>
      <c r="F1240" s="84">
        <v>40</v>
      </c>
      <c r="G1240" s="84">
        <v>40</v>
      </c>
      <c r="H1240" s="85">
        <v>40</v>
      </c>
      <c r="I1240" s="76">
        <v>3.48</v>
      </c>
      <c r="J1240" s="76">
        <v>0.6</v>
      </c>
      <c r="K1240" s="76">
        <v>16</v>
      </c>
      <c r="L1240" s="76">
        <v>83.6</v>
      </c>
      <c r="M1240" s="73">
        <v>33.33</v>
      </c>
      <c r="N1240" s="138">
        <f t="shared" si="106"/>
        <v>1.3331999999999997</v>
      </c>
    </row>
    <row r="1241" spans="1:14" x14ac:dyDescent="0.2">
      <c r="A1241" s="93"/>
      <c r="B1241" s="72"/>
      <c r="C1241" s="324"/>
      <c r="D1241" s="324"/>
      <c r="E1241" s="76" t="s">
        <v>73</v>
      </c>
      <c r="F1241" s="76">
        <v>80</v>
      </c>
      <c r="G1241" s="76">
        <v>80</v>
      </c>
      <c r="H1241" s="74">
        <v>80</v>
      </c>
      <c r="I1241" s="76">
        <v>5.28</v>
      </c>
      <c r="J1241" s="76">
        <v>0.96</v>
      </c>
      <c r="K1241" s="76">
        <v>28.24</v>
      </c>
      <c r="L1241" s="76">
        <v>144.80000000000001</v>
      </c>
      <c r="M1241" s="73">
        <v>31.52</v>
      </c>
      <c r="N1241" s="138">
        <f t="shared" si="106"/>
        <v>2.5215999999999998</v>
      </c>
    </row>
    <row r="1242" spans="1:14" x14ac:dyDescent="0.2">
      <c r="A1242" s="117"/>
      <c r="B1242" s="72"/>
      <c r="C1242" s="324"/>
      <c r="D1242" s="324"/>
      <c r="E1242" s="76"/>
      <c r="F1242" s="76"/>
      <c r="G1242" s="76"/>
      <c r="H1242" s="74"/>
      <c r="I1242" s="78">
        <v>8.76</v>
      </c>
      <c r="J1242" s="78">
        <v>1.56</v>
      </c>
      <c r="K1242" s="78">
        <v>44.239999999999995</v>
      </c>
      <c r="L1242" s="78">
        <v>228.4</v>
      </c>
      <c r="M1242" s="73"/>
      <c r="N1242" s="139">
        <f>SUM(N1240:N1241)</f>
        <v>3.8547999999999996</v>
      </c>
    </row>
    <row r="1243" spans="1:14" x14ac:dyDescent="0.2">
      <c r="A1243" s="76" t="s">
        <v>74</v>
      </c>
      <c r="B1243" s="472" t="s">
        <v>75</v>
      </c>
      <c r="C1243" s="308"/>
      <c r="D1243" s="308"/>
      <c r="E1243" s="76" t="s">
        <v>76</v>
      </c>
      <c r="F1243" s="76">
        <v>40</v>
      </c>
      <c r="G1243" s="76">
        <v>40</v>
      </c>
      <c r="H1243" s="74"/>
      <c r="I1243" s="76">
        <v>4.12</v>
      </c>
      <c r="J1243" s="76">
        <v>0.44</v>
      </c>
      <c r="K1243" s="76">
        <v>27.6</v>
      </c>
      <c r="L1243" s="76">
        <v>167</v>
      </c>
      <c r="M1243" s="73">
        <v>18</v>
      </c>
      <c r="N1243" s="138">
        <f t="shared" si="106"/>
        <v>0.72</v>
      </c>
    </row>
    <row r="1244" spans="1:14" x14ac:dyDescent="0.2">
      <c r="A1244" s="76"/>
      <c r="B1244" s="473"/>
      <c r="C1244" s="310">
        <v>75</v>
      </c>
      <c r="D1244" s="310">
        <v>75</v>
      </c>
      <c r="E1244" s="76" t="s">
        <v>77</v>
      </c>
      <c r="F1244" s="76">
        <v>2.2999999999999998</v>
      </c>
      <c r="G1244" s="76">
        <v>2.2999999999999998</v>
      </c>
      <c r="H1244" s="74"/>
      <c r="I1244" s="76">
        <v>0.23</v>
      </c>
      <c r="J1244" s="76">
        <v>0.02</v>
      </c>
      <c r="K1244" s="76">
        <v>0.09</v>
      </c>
      <c r="L1244" s="76">
        <v>49.57</v>
      </c>
      <c r="M1244" s="73">
        <v>18</v>
      </c>
      <c r="N1244" s="138">
        <f t="shared" si="106"/>
        <v>4.1399999999999999E-2</v>
      </c>
    </row>
    <row r="1245" spans="1:14" x14ac:dyDescent="0.2">
      <c r="A1245" s="76"/>
      <c r="B1245" s="72"/>
      <c r="C1245" s="324"/>
      <c r="D1245" s="324"/>
      <c r="E1245" s="76" t="s">
        <v>78</v>
      </c>
      <c r="F1245" s="76">
        <v>2.1</v>
      </c>
      <c r="G1245" s="76"/>
      <c r="H1245" s="74"/>
      <c r="I1245" s="76">
        <v>0.26</v>
      </c>
      <c r="J1245" s="76">
        <v>0.24</v>
      </c>
      <c r="K1245" s="76">
        <v>0.01</v>
      </c>
      <c r="L1245" s="76">
        <v>3.9</v>
      </c>
      <c r="M1245" s="73">
        <v>122.22</v>
      </c>
      <c r="N1245" s="138">
        <f t="shared" si="106"/>
        <v>0.25666200000000006</v>
      </c>
    </row>
    <row r="1246" spans="1:14" x14ac:dyDescent="0.2">
      <c r="A1246" s="76"/>
      <c r="B1246" s="72"/>
      <c r="C1246" s="324"/>
      <c r="D1246" s="324"/>
      <c r="E1246" s="76" t="s">
        <v>79</v>
      </c>
      <c r="F1246" s="76">
        <v>0.9</v>
      </c>
      <c r="G1246" s="76"/>
      <c r="H1246" s="74"/>
      <c r="I1246" s="76">
        <v>0.11</v>
      </c>
      <c r="J1246" s="76">
        <v>0.1</v>
      </c>
      <c r="K1246" s="76" t="s">
        <v>21</v>
      </c>
      <c r="L1246" s="76">
        <v>1.41</v>
      </c>
      <c r="M1246" s="73">
        <v>122.22</v>
      </c>
      <c r="N1246" s="138">
        <f t="shared" si="106"/>
        <v>0.109998</v>
      </c>
    </row>
    <row r="1247" spans="1:14" x14ac:dyDescent="0.2">
      <c r="A1247" s="76"/>
      <c r="B1247" s="72"/>
      <c r="C1247" s="324"/>
      <c r="D1247" s="324"/>
      <c r="E1247" s="76" t="s">
        <v>20</v>
      </c>
      <c r="F1247" s="76">
        <v>21.15</v>
      </c>
      <c r="G1247" s="76">
        <v>21.15</v>
      </c>
      <c r="H1247" s="74"/>
      <c r="I1247" s="76" t="s">
        <v>21</v>
      </c>
      <c r="J1247" s="76" t="s">
        <v>21</v>
      </c>
      <c r="K1247" s="76">
        <v>21.1</v>
      </c>
      <c r="L1247" s="76">
        <v>80.16</v>
      </c>
      <c r="M1247" s="73">
        <v>54</v>
      </c>
      <c r="N1247" s="138">
        <f t="shared" si="106"/>
        <v>1.1420999999999999</v>
      </c>
    </row>
    <row r="1248" spans="1:14" x14ac:dyDescent="0.2">
      <c r="A1248" s="76"/>
      <c r="B1248" s="72"/>
      <c r="C1248" s="324"/>
      <c r="D1248" s="324"/>
      <c r="E1248" s="76" t="s">
        <v>23</v>
      </c>
      <c r="F1248" s="76">
        <v>9.6</v>
      </c>
      <c r="G1248" s="76">
        <v>9.6</v>
      </c>
      <c r="H1248" s="74"/>
      <c r="I1248" s="76">
        <v>0.08</v>
      </c>
      <c r="J1248" s="76">
        <v>6.96</v>
      </c>
      <c r="K1248" s="76">
        <v>0.25</v>
      </c>
      <c r="L1248" s="76">
        <v>63.46</v>
      </c>
      <c r="M1248" s="73">
        <v>260</v>
      </c>
      <c r="N1248" s="138">
        <f t="shared" si="106"/>
        <v>2.496</v>
      </c>
    </row>
    <row r="1249" spans="1:14" x14ac:dyDescent="0.2">
      <c r="A1249" s="76"/>
      <c r="B1249" s="72"/>
      <c r="C1249" s="324"/>
      <c r="D1249" s="324"/>
      <c r="E1249" s="76" t="s">
        <v>19</v>
      </c>
      <c r="F1249" s="76">
        <v>7.55</v>
      </c>
      <c r="G1249" s="76">
        <v>7.55</v>
      </c>
      <c r="H1249" s="74"/>
      <c r="I1249" s="76">
        <v>0.21</v>
      </c>
      <c r="J1249" s="76">
        <v>0.24</v>
      </c>
      <c r="K1249" s="76">
        <v>0.35</v>
      </c>
      <c r="L1249" s="76">
        <v>4.37</v>
      </c>
      <c r="M1249" s="73">
        <v>37.549999999999997</v>
      </c>
      <c r="N1249" s="138">
        <f t="shared" si="106"/>
        <v>0.28350249999999999</v>
      </c>
    </row>
    <row r="1250" spans="1:14" x14ac:dyDescent="0.2">
      <c r="A1250" s="76"/>
      <c r="B1250" s="72"/>
      <c r="C1250" s="324"/>
      <c r="D1250" s="324"/>
      <c r="E1250" s="76" t="s">
        <v>80</v>
      </c>
      <c r="F1250" s="76">
        <v>0.19</v>
      </c>
      <c r="G1250" s="76">
        <v>0.19</v>
      </c>
      <c r="H1250" s="74"/>
      <c r="I1250" s="76" t="s">
        <v>21</v>
      </c>
      <c r="J1250" s="76" t="s">
        <v>21</v>
      </c>
      <c r="K1250" s="76" t="s">
        <v>21</v>
      </c>
      <c r="L1250" s="76" t="s">
        <v>21</v>
      </c>
      <c r="M1250" s="73"/>
      <c r="N1250" s="138">
        <f t="shared" si="106"/>
        <v>0</v>
      </c>
    </row>
    <row r="1251" spans="1:14" x14ac:dyDescent="0.2">
      <c r="A1251" s="76"/>
      <c r="B1251" s="72"/>
      <c r="C1251" s="324"/>
      <c r="D1251" s="324"/>
      <c r="E1251" s="76" t="s">
        <v>81</v>
      </c>
      <c r="F1251" s="76">
        <v>0.25</v>
      </c>
      <c r="G1251" s="76">
        <v>0.25</v>
      </c>
      <c r="H1251" s="74"/>
      <c r="I1251" s="76" t="s">
        <v>21</v>
      </c>
      <c r="J1251" s="76">
        <v>0.249</v>
      </c>
      <c r="K1251" s="76" t="s">
        <v>21</v>
      </c>
      <c r="L1251" s="76">
        <v>2.25</v>
      </c>
      <c r="M1251" s="73">
        <v>74</v>
      </c>
      <c r="N1251" s="138">
        <f t="shared" si="106"/>
        <v>1.8499999999999999E-2</v>
      </c>
    </row>
    <row r="1252" spans="1:14" x14ac:dyDescent="0.2">
      <c r="A1252" s="76"/>
      <c r="B1252" s="72"/>
      <c r="C1252" s="324"/>
      <c r="D1252" s="324"/>
      <c r="E1252" s="76" t="s">
        <v>82</v>
      </c>
      <c r="F1252" s="76">
        <v>84.19</v>
      </c>
      <c r="G1252" s="76"/>
      <c r="H1252" s="74"/>
      <c r="I1252" s="76"/>
      <c r="J1252" s="76"/>
      <c r="K1252" s="76"/>
      <c r="L1252" s="76"/>
      <c r="M1252" s="73"/>
      <c r="N1252" s="138">
        <f t="shared" si="106"/>
        <v>0</v>
      </c>
    </row>
    <row r="1253" spans="1:14" x14ac:dyDescent="0.2">
      <c r="A1253" s="76"/>
      <c r="B1253" s="72"/>
      <c r="C1253" s="324"/>
      <c r="D1253" s="324"/>
      <c r="E1253" s="76"/>
      <c r="F1253" s="76"/>
      <c r="G1253" s="76"/>
      <c r="H1253" s="74">
        <v>75</v>
      </c>
      <c r="I1253" s="78">
        <v>5.0100000000000007</v>
      </c>
      <c r="J1253" s="78">
        <v>8.2490000000000006</v>
      </c>
      <c r="K1253" s="78">
        <v>49.400000000000006</v>
      </c>
      <c r="L1253" s="78">
        <v>372.11999999999995</v>
      </c>
      <c r="M1253" s="73"/>
      <c r="N1253" s="139">
        <f>SUM(N1243:N1252)</f>
        <v>5.0681624999999997</v>
      </c>
    </row>
    <row r="1254" spans="1:14" x14ac:dyDescent="0.2">
      <c r="A1254" s="117"/>
      <c r="B1254" s="466" t="s">
        <v>447</v>
      </c>
      <c r="C1254" s="305">
        <v>100</v>
      </c>
      <c r="D1254" s="305">
        <v>100</v>
      </c>
      <c r="E1254" s="93" t="s">
        <v>447</v>
      </c>
      <c r="F1254" s="117">
        <v>100</v>
      </c>
      <c r="G1254" s="93">
        <v>100</v>
      </c>
      <c r="H1254" s="93"/>
      <c r="I1254" s="93">
        <v>0.2</v>
      </c>
      <c r="J1254" s="93">
        <v>5.4</v>
      </c>
      <c r="K1254" s="93">
        <v>32</v>
      </c>
      <c r="L1254" s="93">
        <v>144</v>
      </c>
      <c r="M1254" s="73">
        <v>120</v>
      </c>
      <c r="N1254" s="139">
        <f t="shared" si="106"/>
        <v>12</v>
      </c>
    </row>
    <row r="1255" spans="1:14" x14ac:dyDescent="0.2">
      <c r="A1255" s="93"/>
      <c r="B1255" s="165" t="s">
        <v>83</v>
      </c>
      <c r="C1255" s="301"/>
      <c r="D1255" s="301"/>
      <c r="E1255" s="93"/>
      <c r="F1255" s="93"/>
      <c r="G1255" s="93"/>
      <c r="H1255" s="93"/>
      <c r="I1255" s="124">
        <f>I1215+I1224+I1232+I1236+I1239+I1242+I1253+I1254</f>
        <v>84.292000000000016</v>
      </c>
      <c r="J1255" s="124">
        <v>91.679000000000002</v>
      </c>
      <c r="K1255" s="124">
        <v>243.10300000000001</v>
      </c>
      <c r="L1255" s="124">
        <v>1650.02</v>
      </c>
      <c r="M1255" s="95"/>
      <c r="N1255" s="139">
        <f>N1254+N1253+N1242+N1239+N1236+N1232+N1224+N1215</f>
        <v>78.640252500000003</v>
      </c>
    </row>
    <row r="1256" spans="1:14" x14ac:dyDescent="0.2">
      <c r="A1256" s="117"/>
      <c r="B1256" s="166" t="s">
        <v>326</v>
      </c>
      <c r="C1256" s="341"/>
      <c r="D1256" s="341"/>
      <c r="E1256" s="117"/>
      <c r="F1256" s="117"/>
      <c r="G1256" s="117"/>
      <c r="H1256" s="93"/>
      <c r="I1256" s="118">
        <f>I1255+I1206</f>
        <v>122.03200000000001</v>
      </c>
      <c r="J1256" s="118">
        <f t="shared" ref="J1256:L1256" si="107">J1255+J1206</f>
        <v>127.229</v>
      </c>
      <c r="K1256" s="118">
        <f t="shared" si="107"/>
        <v>348.40100000000001</v>
      </c>
      <c r="L1256" s="118">
        <f t="shared" si="107"/>
        <v>2530.5</v>
      </c>
      <c r="M1256" s="118"/>
      <c r="N1256" s="139">
        <f>N1255+N1206</f>
        <v>145.38329250000001</v>
      </c>
    </row>
    <row r="1257" spans="1:14" ht="21" x14ac:dyDescent="0.2">
      <c r="A1257" s="71" t="s">
        <v>1</v>
      </c>
      <c r="B1257" s="91" t="s">
        <v>2</v>
      </c>
      <c r="C1257" s="306"/>
      <c r="D1257" s="306"/>
      <c r="E1257" s="71" t="s">
        <v>3</v>
      </c>
      <c r="F1257" s="71" t="s">
        <v>4</v>
      </c>
      <c r="G1257" s="71" t="s">
        <v>5</v>
      </c>
      <c r="H1257" s="71" t="s">
        <v>6</v>
      </c>
      <c r="I1257" s="71" t="s">
        <v>7</v>
      </c>
      <c r="J1257" s="71" t="s">
        <v>8</v>
      </c>
      <c r="K1257" s="71" t="s">
        <v>9</v>
      </c>
      <c r="L1257" s="71" t="s">
        <v>10</v>
      </c>
      <c r="M1257" s="73" t="s">
        <v>11</v>
      </c>
      <c r="N1257" s="138"/>
    </row>
    <row r="1258" spans="1:14" x14ac:dyDescent="0.2">
      <c r="A1258" s="495" t="s">
        <v>317</v>
      </c>
      <c r="B1258" s="496"/>
      <c r="C1258" s="314"/>
      <c r="D1258" s="314"/>
      <c r="E1258" s="94"/>
      <c r="F1258" s="94"/>
      <c r="G1258" s="94"/>
      <c r="H1258" s="94"/>
      <c r="I1258" s="94"/>
      <c r="J1258" s="94"/>
      <c r="K1258" s="94"/>
      <c r="L1258" s="94"/>
      <c r="M1258" s="73"/>
      <c r="N1258" s="138"/>
    </row>
    <row r="1259" spans="1:14" x14ac:dyDescent="0.2">
      <c r="A1259" s="495" t="s">
        <v>14</v>
      </c>
      <c r="B1259" s="496"/>
      <c r="C1259" s="314"/>
      <c r="D1259" s="314"/>
      <c r="E1259" s="94"/>
      <c r="F1259" s="94"/>
      <c r="G1259" s="94"/>
      <c r="H1259" s="94"/>
      <c r="I1259" s="94"/>
      <c r="J1259" s="94"/>
      <c r="K1259" s="94"/>
      <c r="L1259" s="94"/>
      <c r="M1259" s="73"/>
      <c r="N1259" s="138"/>
    </row>
    <row r="1260" spans="1:14" x14ac:dyDescent="0.2">
      <c r="A1260" s="93" t="s">
        <v>301</v>
      </c>
      <c r="B1260" s="480" t="s">
        <v>362</v>
      </c>
      <c r="C1260" s="315"/>
      <c r="D1260" s="315"/>
      <c r="E1260" s="93" t="s">
        <v>364</v>
      </c>
      <c r="F1260" s="93">
        <v>48.1</v>
      </c>
      <c r="G1260" s="93"/>
      <c r="H1260" s="93"/>
      <c r="I1260" s="93">
        <v>2.82</v>
      </c>
      <c r="J1260" s="93">
        <v>3.2</v>
      </c>
      <c r="K1260" s="93">
        <v>4.7300000000000004</v>
      </c>
      <c r="L1260" s="93">
        <v>58</v>
      </c>
      <c r="M1260" s="73">
        <v>37.549999999999997</v>
      </c>
      <c r="N1260" s="138">
        <f t="shared" si="106"/>
        <v>1.806155</v>
      </c>
    </row>
    <row r="1261" spans="1:14" x14ac:dyDescent="0.2">
      <c r="A1261" s="93"/>
      <c r="B1261" s="481"/>
      <c r="C1261" s="316">
        <v>80</v>
      </c>
      <c r="D1261" s="316">
        <v>120</v>
      </c>
      <c r="E1261" s="93" t="s">
        <v>363</v>
      </c>
      <c r="F1261" s="93">
        <v>48.1</v>
      </c>
      <c r="G1261" s="93"/>
      <c r="H1261" s="93"/>
      <c r="I1261" s="93">
        <v>4.12</v>
      </c>
      <c r="J1261" s="93">
        <v>0.44</v>
      </c>
      <c r="K1261" s="93">
        <v>27.64</v>
      </c>
      <c r="L1261" s="93">
        <v>133.6</v>
      </c>
      <c r="M1261" s="73">
        <v>22.8</v>
      </c>
      <c r="N1261" s="138">
        <f t="shared" si="106"/>
        <v>1.0966800000000001</v>
      </c>
    </row>
    <row r="1262" spans="1:14" x14ac:dyDescent="0.2">
      <c r="A1262" s="93"/>
      <c r="B1262" s="102"/>
      <c r="C1262" s="305"/>
      <c r="D1262" s="305"/>
      <c r="E1262" s="93" t="s">
        <v>91</v>
      </c>
      <c r="F1262" s="93">
        <v>2.4</v>
      </c>
      <c r="G1262" s="132"/>
      <c r="H1262" s="93"/>
      <c r="I1262" s="93">
        <v>0.63</v>
      </c>
      <c r="J1262" s="93">
        <v>0.56999999999999995</v>
      </c>
      <c r="K1262" s="93">
        <v>0.03</v>
      </c>
      <c r="L1262" s="93">
        <v>6.83</v>
      </c>
      <c r="M1262" s="73">
        <v>122.22</v>
      </c>
      <c r="N1262" s="138">
        <f t="shared" si="106"/>
        <v>0.29332799999999998</v>
      </c>
    </row>
    <row r="1263" spans="1:14" x14ac:dyDescent="0.2">
      <c r="A1263" s="93"/>
      <c r="B1263" s="102"/>
      <c r="C1263" s="305"/>
      <c r="D1263" s="305"/>
      <c r="E1263" s="93" t="s">
        <v>305</v>
      </c>
      <c r="F1263" s="103">
        <v>1.7</v>
      </c>
      <c r="G1263" s="93"/>
      <c r="H1263" s="93"/>
      <c r="I1263" s="93" t="s">
        <v>21</v>
      </c>
      <c r="J1263" s="93"/>
      <c r="K1263" s="93">
        <v>19.96</v>
      </c>
      <c r="L1263" s="93">
        <v>75.849999999999994</v>
      </c>
      <c r="M1263" s="73">
        <v>54</v>
      </c>
      <c r="N1263" s="138">
        <f t="shared" si="106"/>
        <v>9.1799999999999993E-2</v>
      </c>
    </row>
    <row r="1264" spans="1:14" s="300" customFormat="1" x14ac:dyDescent="0.2">
      <c r="A1264" s="93"/>
      <c r="B1264" s="291"/>
      <c r="C1264" s="305"/>
      <c r="D1264" s="305"/>
      <c r="E1264" s="93" t="s">
        <v>127</v>
      </c>
      <c r="F1264" s="103">
        <v>1.4</v>
      </c>
      <c r="G1264" s="93"/>
      <c r="H1264" s="93"/>
      <c r="I1264" s="93"/>
      <c r="J1264" s="93"/>
      <c r="K1264" s="93"/>
      <c r="L1264" s="93"/>
      <c r="M1264" s="73">
        <v>256</v>
      </c>
      <c r="N1264" s="138">
        <f t="shared" si="106"/>
        <v>0.3584</v>
      </c>
    </row>
    <row r="1265" spans="1:14" s="300" customFormat="1" x14ac:dyDescent="0.2">
      <c r="A1265" s="93"/>
      <c r="B1265" s="291"/>
      <c r="C1265" s="305"/>
      <c r="D1265" s="305"/>
      <c r="E1265" s="93" t="s">
        <v>365</v>
      </c>
      <c r="F1265" s="103">
        <v>0.9</v>
      </c>
      <c r="G1265" s="93"/>
      <c r="H1265" s="93"/>
      <c r="I1265" s="93"/>
      <c r="J1265" s="93"/>
      <c r="K1265" s="93"/>
      <c r="L1265" s="93"/>
      <c r="M1265" s="73"/>
      <c r="N1265" s="138"/>
    </row>
    <row r="1266" spans="1:14" x14ac:dyDescent="0.2">
      <c r="A1266" s="93"/>
      <c r="B1266" s="102"/>
      <c r="C1266" s="305"/>
      <c r="D1266" s="305"/>
      <c r="E1266" s="93"/>
      <c r="F1266" s="93"/>
      <c r="G1266" s="93"/>
      <c r="H1266" s="93">
        <v>100</v>
      </c>
      <c r="I1266" s="94">
        <f>SUM(I1260:I1263)</f>
        <v>7.5699999999999994</v>
      </c>
      <c r="J1266" s="94">
        <f>SUM(J1260:J1263)</f>
        <v>4.21</v>
      </c>
      <c r="K1266" s="94">
        <f>SUM(K1260:K1263)</f>
        <v>52.360000000000007</v>
      </c>
      <c r="L1266" s="94">
        <f>SUM(L1260:L1263)</f>
        <v>274.27999999999997</v>
      </c>
      <c r="M1266" s="94"/>
      <c r="N1266" s="139">
        <f>SUM(N1260:N1264)</f>
        <v>3.646363</v>
      </c>
    </row>
    <row r="1267" spans="1:14" x14ac:dyDescent="0.2">
      <c r="A1267" s="93" t="s">
        <v>98</v>
      </c>
      <c r="B1267" s="480" t="s">
        <v>306</v>
      </c>
      <c r="C1267" s="315"/>
      <c r="D1267" s="315"/>
      <c r="E1267" s="93" t="s">
        <v>307</v>
      </c>
      <c r="F1267" s="93">
        <v>1</v>
      </c>
      <c r="G1267" s="93"/>
      <c r="H1267" s="93"/>
      <c r="I1267" s="93"/>
      <c r="J1267" s="93"/>
      <c r="K1267" s="93"/>
      <c r="L1267" s="93"/>
      <c r="M1267" s="73">
        <v>349</v>
      </c>
      <c r="N1267" s="138">
        <f t="shared" si="106"/>
        <v>0.34899999999999998</v>
      </c>
    </row>
    <row r="1268" spans="1:14" x14ac:dyDescent="0.2">
      <c r="A1268" s="93"/>
      <c r="B1268" s="481"/>
      <c r="C1268" s="316">
        <v>200</v>
      </c>
      <c r="D1268" s="316">
        <v>200</v>
      </c>
      <c r="E1268" s="93" t="s">
        <v>143</v>
      </c>
      <c r="F1268" s="93">
        <v>100</v>
      </c>
      <c r="G1268" s="93"/>
      <c r="H1268" s="93"/>
      <c r="I1268" s="93">
        <v>2.82</v>
      </c>
      <c r="J1268" s="93">
        <v>3.2</v>
      </c>
      <c r="K1268" s="93">
        <v>4.7300000000000004</v>
      </c>
      <c r="L1268" s="93">
        <v>58</v>
      </c>
      <c r="M1268" s="73">
        <v>37.549999999999997</v>
      </c>
      <c r="N1268" s="138">
        <f t="shared" si="106"/>
        <v>3.7549999999999994</v>
      </c>
    </row>
    <row r="1269" spans="1:14" x14ac:dyDescent="0.2">
      <c r="A1269" s="93"/>
      <c r="B1269" s="102"/>
      <c r="C1269" s="305"/>
      <c r="D1269" s="305"/>
      <c r="E1269" s="93" t="s">
        <v>20</v>
      </c>
      <c r="F1269" s="93">
        <v>15</v>
      </c>
      <c r="G1269" s="93"/>
      <c r="H1269" s="93"/>
      <c r="I1269" s="93"/>
      <c r="J1269" s="93"/>
      <c r="K1269" s="93">
        <v>19.96</v>
      </c>
      <c r="L1269" s="93">
        <v>75.8</v>
      </c>
      <c r="M1269" s="73">
        <v>54</v>
      </c>
      <c r="N1269" s="138">
        <f t="shared" si="106"/>
        <v>0.81</v>
      </c>
    </row>
    <row r="1270" spans="1:14" x14ac:dyDescent="0.2">
      <c r="A1270" s="93"/>
      <c r="B1270" s="102"/>
      <c r="C1270" s="305"/>
      <c r="D1270" s="305"/>
      <c r="E1270" s="93"/>
      <c r="F1270" s="93"/>
      <c r="G1270" s="93"/>
      <c r="H1270" s="93">
        <v>200</v>
      </c>
      <c r="I1270" s="94">
        <f>SUM(I1267:I1269)</f>
        <v>2.82</v>
      </c>
      <c r="J1270" s="94">
        <f t="shared" ref="J1270:L1270" si="108">SUM(J1267:J1269)</f>
        <v>3.2</v>
      </c>
      <c r="K1270" s="94">
        <f t="shared" si="108"/>
        <v>24.69</v>
      </c>
      <c r="L1270" s="94">
        <f t="shared" si="108"/>
        <v>133.80000000000001</v>
      </c>
      <c r="M1270" s="94"/>
      <c r="N1270" s="139">
        <f>SUM(N1267:N1269)</f>
        <v>4.9139999999999997</v>
      </c>
    </row>
    <row r="1271" spans="1:14" x14ac:dyDescent="0.2">
      <c r="A1271" s="93" t="s">
        <v>15</v>
      </c>
      <c r="B1271" s="480" t="s">
        <v>308</v>
      </c>
      <c r="C1271" s="315"/>
      <c r="D1271" s="315"/>
      <c r="E1271" s="93" t="s">
        <v>17</v>
      </c>
      <c r="F1271" s="93">
        <v>33.299999999999997</v>
      </c>
      <c r="G1271" s="93"/>
      <c r="H1271" s="93"/>
      <c r="I1271" s="93">
        <v>2.4900000000000002</v>
      </c>
      <c r="J1271" s="93">
        <v>0.16</v>
      </c>
      <c r="K1271" s="93">
        <v>21.2</v>
      </c>
      <c r="L1271" s="93">
        <v>105.4</v>
      </c>
      <c r="M1271" s="73">
        <v>44</v>
      </c>
      <c r="N1271" s="138">
        <f t="shared" si="106"/>
        <v>1.4651999999999998</v>
      </c>
    </row>
    <row r="1272" spans="1:14" x14ac:dyDescent="0.2">
      <c r="A1272" s="93"/>
      <c r="B1272" s="481"/>
      <c r="C1272" s="427" t="s">
        <v>410</v>
      </c>
      <c r="D1272" s="427" t="s">
        <v>400</v>
      </c>
      <c r="E1272" s="93" t="s">
        <v>143</v>
      </c>
      <c r="F1272" s="93">
        <v>73.8</v>
      </c>
      <c r="G1272" s="93"/>
      <c r="H1272" s="93"/>
      <c r="I1272" s="93">
        <v>2.06</v>
      </c>
      <c r="J1272" s="93">
        <v>7.82</v>
      </c>
      <c r="K1272" s="93">
        <v>3.49</v>
      </c>
      <c r="L1272" s="93">
        <v>38.380000000000003</v>
      </c>
      <c r="M1272" s="73">
        <v>37.549999999999997</v>
      </c>
      <c r="N1272" s="138">
        <f t="shared" si="106"/>
        <v>2.7711899999999998</v>
      </c>
    </row>
    <row r="1273" spans="1:14" x14ac:dyDescent="0.2">
      <c r="A1273" s="93"/>
      <c r="B1273" s="102"/>
      <c r="C1273" s="305"/>
      <c r="D1273" s="305"/>
      <c r="E1273" s="93" t="s">
        <v>20</v>
      </c>
      <c r="F1273" s="93">
        <v>7.5</v>
      </c>
      <c r="G1273" s="93"/>
      <c r="H1273" s="93"/>
      <c r="I1273" s="93" t="s">
        <v>21</v>
      </c>
      <c r="J1273" s="93" t="s">
        <v>21</v>
      </c>
      <c r="K1273" s="93">
        <v>7.48</v>
      </c>
      <c r="L1273" s="93">
        <v>28.42</v>
      </c>
      <c r="M1273" s="73">
        <v>54</v>
      </c>
      <c r="N1273" s="138">
        <f t="shared" si="106"/>
        <v>0.40500000000000003</v>
      </c>
    </row>
    <row r="1274" spans="1:14" x14ac:dyDescent="0.2">
      <c r="A1274" s="93"/>
      <c r="B1274" s="102"/>
      <c r="C1274" s="305"/>
      <c r="D1274" s="305"/>
      <c r="E1274" s="93" t="s">
        <v>22</v>
      </c>
      <c r="F1274" s="93">
        <v>0.06</v>
      </c>
      <c r="G1274" s="93"/>
      <c r="H1274" s="93"/>
      <c r="I1274" s="93" t="s">
        <v>21</v>
      </c>
      <c r="J1274" s="93" t="s">
        <v>21</v>
      </c>
      <c r="K1274" s="93" t="s">
        <v>21</v>
      </c>
      <c r="L1274" s="93" t="s">
        <v>21</v>
      </c>
      <c r="M1274" s="73">
        <v>8</v>
      </c>
      <c r="N1274" s="138">
        <f t="shared" si="106"/>
        <v>4.7999999999999996E-4</v>
      </c>
    </row>
    <row r="1275" spans="1:14" ht="13.5" customHeight="1" x14ac:dyDescent="0.2">
      <c r="A1275" s="93"/>
      <c r="B1275" s="102"/>
      <c r="C1275" s="305"/>
      <c r="D1275" s="305"/>
      <c r="E1275" s="93" t="s">
        <v>23</v>
      </c>
      <c r="F1275" s="93">
        <v>5</v>
      </c>
      <c r="G1275" s="93"/>
      <c r="H1275" s="93"/>
      <c r="I1275" s="93">
        <v>0.04</v>
      </c>
      <c r="J1275" s="93">
        <v>3.63</v>
      </c>
      <c r="K1275" s="93">
        <v>13.2</v>
      </c>
      <c r="L1275" s="93">
        <v>28.43</v>
      </c>
      <c r="M1275" s="73">
        <v>260</v>
      </c>
      <c r="N1275" s="138">
        <f t="shared" si="106"/>
        <v>1.3</v>
      </c>
    </row>
    <row r="1276" spans="1:14" ht="12.75" customHeight="1" x14ac:dyDescent="0.2">
      <c r="A1276" s="93"/>
      <c r="B1276" s="102"/>
      <c r="C1276" s="305"/>
      <c r="D1276" s="305"/>
      <c r="E1276" s="93"/>
      <c r="F1276" s="93"/>
      <c r="G1276" s="93"/>
      <c r="H1276" s="93" t="s">
        <v>24</v>
      </c>
      <c r="I1276" s="94">
        <f>SUM(I1271:I1275)</f>
        <v>4.5900000000000007</v>
      </c>
      <c r="J1276" s="94">
        <f t="shared" ref="J1276:L1276" si="109">SUM(J1271:J1275)</f>
        <v>11.61</v>
      </c>
      <c r="K1276" s="94">
        <f t="shared" si="109"/>
        <v>45.370000000000005</v>
      </c>
      <c r="L1276" s="94">
        <f t="shared" si="109"/>
        <v>200.63</v>
      </c>
      <c r="M1276" s="94"/>
      <c r="N1276" s="139">
        <f>SUM(N1271:N1275)</f>
        <v>5.9418699999999998</v>
      </c>
    </row>
    <row r="1277" spans="1:14" x14ac:dyDescent="0.2">
      <c r="A1277" s="76"/>
      <c r="B1277" s="484" t="s">
        <v>30</v>
      </c>
      <c r="C1277" s="304">
        <v>70</v>
      </c>
      <c r="D1277" s="304">
        <v>90</v>
      </c>
      <c r="E1277" s="76" t="s">
        <v>31</v>
      </c>
      <c r="F1277" s="76">
        <v>80</v>
      </c>
      <c r="G1277" s="76">
        <v>80</v>
      </c>
      <c r="H1277" s="74"/>
      <c r="I1277" s="76">
        <v>6.96</v>
      </c>
      <c r="J1277" s="76">
        <v>1.2</v>
      </c>
      <c r="K1277" s="76">
        <v>32.96</v>
      </c>
      <c r="L1277" s="76">
        <v>181</v>
      </c>
      <c r="M1277" s="73">
        <v>33.33</v>
      </c>
      <c r="N1277" s="138">
        <f t="shared" si="106"/>
        <v>2.6663999999999994</v>
      </c>
    </row>
    <row r="1278" spans="1:14" x14ac:dyDescent="0.2">
      <c r="A1278" s="76"/>
      <c r="B1278" s="485"/>
      <c r="C1278" s="313">
        <v>10</v>
      </c>
      <c r="D1278" s="313">
        <v>10</v>
      </c>
      <c r="E1278" s="76" t="s">
        <v>32</v>
      </c>
      <c r="F1278" s="76">
        <v>10</v>
      </c>
      <c r="G1278" s="76"/>
      <c r="H1278" s="74"/>
      <c r="I1278" s="76">
        <v>2.68</v>
      </c>
      <c r="J1278" s="76">
        <v>2.57</v>
      </c>
      <c r="K1278" s="76" t="s">
        <v>21</v>
      </c>
      <c r="L1278" s="76">
        <v>33.79</v>
      </c>
      <c r="M1278" s="73">
        <v>316.5</v>
      </c>
      <c r="N1278" s="138">
        <f t="shared" si="106"/>
        <v>3.165</v>
      </c>
    </row>
    <row r="1279" spans="1:14" ht="12" customHeight="1" x14ac:dyDescent="0.2">
      <c r="A1279" s="76"/>
      <c r="B1279" s="72"/>
      <c r="C1279" s="324">
        <v>10</v>
      </c>
      <c r="D1279" s="324">
        <v>10</v>
      </c>
      <c r="E1279" s="76" t="s">
        <v>33</v>
      </c>
      <c r="F1279" s="76">
        <v>10</v>
      </c>
      <c r="G1279" s="76"/>
      <c r="H1279" s="74"/>
      <c r="I1279" s="76">
        <v>0.08</v>
      </c>
      <c r="J1279" s="76">
        <v>7.25</v>
      </c>
      <c r="K1279" s="76">
        <v>0.26</v>
      </c>
      <c r="L1279" s="76">
        <v>66.099999999999994</v>
      </c>
      <c r="M1279" s="73">
        <v>260</v>
      </c>
      <c r="N1279" s="138">
        <f t="shared" si="106"/>
        <v>2.6</v>
      </c>
    </row>
    <row r="1280" spans="1:14" ht="33.75" x14ac:dyDescent="0.2">
      <c r="A1280" s="76"/>
      <c r="B1280" s="72"/>
      <c r="C1280" s="324"/>
      <c r="D1280" s="324"/>
      <c r="E1280" s="76"/>
      <c r="F1280" s="76"/>
      <c r="G1280" s="76"/>
      <c r="H1280" s="74" t="s">
        <v>35</v>
      </c>
      <c r="I1280" s="78">
        <f>SUM(I1277:I1279)</f>
        <v>9.7200000000000006</v>
      </c>
      <c r="J1280" s="78">
        <f t="shared" ref="J1280:L1280" si="110">SUM(J1277:J1279)</f>
        <v>11.02</v>
      </c>
      <c r="K1280" s="78">
        <f t="shared" si="110"/>
        <v>33.22</v>
      </c>
      <c r="L1280" s="78">
        <f t="shared" si="110"/>
        <v>280.89</v>
      </c>
      <c r="M1280" s="78"/>
      <c r="N1280" s="139">
        <f>SUM(N1277:N1279)</f>
        <v>8.4314</v>
      </c>
    </row>
    <row r="1281" spans="1:14" x14ac:dyDescent="0.2">
      <c r="A1281" s="93"/>
      <c r="B1281" s="102" t="s">
        <v>144</v>
      </c>
      <c r="C1281" s="305">
        <v>120</v>
      </c>
      <c r="D1281" s="305">
        <v>120</v>
      </c>
      <c r="E1281" s="93" t="s">
        <v>145</v>
      </c>
      <c r="F1281" s="93">
        <v>120</v>
      </c>
      <c r="G1281" s="93">
        <v>120</v>
      </c>
      <c r="H1281" s="93">
        <v>120</v>
      </c>
      <c r="I1281" s="93">
        <v>1.8</v>
      </c>
      <c r="J1281" s="93">
        <v>8.4000000000000005E-2</v>
      </c>
      <c r="K1281" s="93">
        <v>17.2</v>
      </c>
      <c r="L1281" s="93">
        <v>74.8</v>
      </c>
      <c r="M1281" s="73">
        <v>99</v>
      </c>
      <c r="N1281" s="139">
        <f t="shared" si="106"/>
        <v>11.88</v>
      </c>
    </row>
    <row r="1282" spans="1:14" x14ac:dyDescent="0.2">
      <c r="A1282" s="76" t="s">
        <v>38</v>
      </c>
      <c r="B1282" s="452" t="s">
        <v>430</v>
      </c>
      <c r="C1282" s="324">
        <v>200</v>
      </c>
      <c r="D1282" s="324">
        <v>200</v>
      </c>
      <c r="E1282" s="461" t="s">
        <v>430</v>
      </c>
      <c r="F1282" s="76">
        <v>200</v>
      </c>
      <c r="G1282" s="76">
        <v>200</v>
      </c>
      <c r="H1282" s="74">
        <v>200</v>
      </c>
      <c r="I1282" s="76"/>
      <c r="J1282" s="76"/>
      <c r="K1282" s="76">
        <v>19</v>
      </c>
      <c r="L1282" s="76">
        <v>75</v>
      </c>
      <c r="M1282" s="73">
        <v>70</v>
      </c>
      <c r="N1282" s="139">
        <f t="shared" si="106"/>
        <v>14</v>
      </c>
    </row>
    <row r="1283" spans="1:14" x14ac:dyDescent="0.2">
      <c r="A1283" s="93"/>
      <c r="B1283" s="102"/>
      <c r="C1283" s="305"/>
      <c r="D1283" s="305"/>
      <c r="E1283" s="93"/>
      <c r="F1283" s="93"/>
      <c r="G1283" s="93"/>
      <c r="H1283" s="93"/>
      <c r="I1283" s="120">
        <f>SUM(I1281:I1282)</f>
        <v>1.8</v>
      </c>
      <c r="J1283" s="120">
        <f t="shared" ref="J1283:M1283" si="111">SUM(J1281:J1282)</f>
        <v>8.4000000000000005E-2</v>
      </c>
      <c r="K1283" s="120">
        <f t="shared" si="111"/>
        <v>36.200000000000003</v>
      </c>
      <c r="L1283" s="120">
        <f t="shared" si="111"/>
        <v>149.80000000000001</v>
      </c>
      <c r="M1283" s="120">
        <f t="shared" si="111"/>
        <v>169</v>
      </c>
      <c r="N1283" s="138"/>
    </row>
    <row r="1284" spans="1:14" x14ac:dyDescent="0.2">
      <c r="A1284" s="93"/>
      <c r="B1284" s="165" t="s">
        <v>39</v>
      </c>
      <c r="C1284" s="301"/>
      <c r="D1284" s="301"/>
      <c r="E1284" s="93"/>
      <c r="F1284" s="93"/>
      <c r="G1284" s="93"/>
      <c r="H1284" s="93"/>
      <c r="I1284" s="120">
        <f>I1283+I1280+I1276+I1270+I1266</f>
        <v>26.500000000000004</v>
      </c>
      <c r="J1284" s="120">
        <f t="shared" ref="J1284:L1284" si="112">J1283+J1280+J1276+J1270+J1266</f>
        <v>30.123999999999999</v>
      </c>
      <c r="K1284" s="120">
        <f t="shared" si="112"/>
        <v>191.84000000000003</v>
      </c>
      <c r="L1284" s="120">
        <f t="shared" si="112"/>
        <v>1039.3999999999999</v>
      </c>
      <c r="M1284" s="120"/>
      <c r="N1284" s="139">
        <f>N1282+N1281+N1280+N1276+N1270+N1266</f>
        <v>48.81363300000001</v>
      </c>
    </row>
    <row r="1285" spans="1:14" x14ac:dyDescent="0.2">
      <c r="A1285" s="94" t="s">
        <v>40</v>
      </c>
      <c r="B1285" s="102"/>
      <c r="C1285" s="305"/>
      <c r="D1285" s="305"/>
      <c r="E1285" s="93"/>
      <c r="F1285" s="93"/>
      <c r="G1285" s="93"/>
      <c r="H1285" s="93"/>
      <c r="I1285" s="93"/>
      <c r="J1285" s="93"/>
      <c r="K1285" s="93"/>
      <c r="L1285" s="110" t="s">
        <v>21</v>
      </c>
      <c r="M1285" s="73"/>
      <c r="N1285" s="138"/>
    </row>
    <row r="1286" spans="1:14" ht="12.75" customHeight="1" x14ac:dyDescent="0.2">
      <c r="A1286" s="459" t="s">
        <v>103</v>
      </c>
      <c r="B1286" s="492" t="s">
        <v>104</v>
      </c>
      <c r="C1286" s="455"/>
      <c r="D1286" s="455"/>
      <c r="E1286" s="459" t="s">
        <v>105</v>
      </c>
      <c r="F1286" s="459">
        <v>22.7</v>
      </c>
      <c r="G1286" s="459">
        <v>20</v>
      </c>
      <c r="H1286" s="455"/>
      <c r="I1286" s="459">
        <v>0.11</v>
      </c>
      <c r="J1286" s="459">
        <v>0.09</v>
      </c>
      <c r="K1286" s="459">
        <v>2.44</v>
      </c>
      <c r="L1286" s="459">
        <v>10.81</v>
      </c>
      <c r="M1286" s="63">
        <v>83.14</v>
      </c>
      <c r="N1286" s="8">
        <v>2.2472999999999996</v>
      </c>
    </row>
    <row r="1287" spans="1:14" ht="12" x14ac:dyDescent="0.2">
      <c r="A1287" s="459"/>
      <c r="B1287" s="492"/>
      <c r="C1287" s="455">
        <v>80</v>
      </c>
      <c r="D1287" s="455">
        <v>120</v>
      </c>
      <c r="E1287" s="459" t="s">
        <v>106</v>
      </c>
      <c r="F1287" s="459">
        <v>29.4</v>
      </c>
      <c r="G1287" s="459">
        <v>27.93</v>
      </c>
      <c r="H1287" s="455"/>
      <c r="I1287" s="459">
        <v>0.56000000000000005</v>
      </c>
      <c r="J1287" s="459">
        <v>0.03</v>
      </c>
      <c r="K1287" s="459">
        <v>1.22</v>
      </c>
      <c r="L1287" s="459">
        <v>6.42</v>
      </c>
      <c r="M1287" s="63">
        <v>154.72999999999999</v>
      </c>
      <c r="N1287" s="8">
        <v>5.88</v>
      </c>
    </row>
    <row r="1288" spans="1:14" ht="12" customHeight="1" x14ac:dyDescent="0.2">
      <c r="A1288" s="459"/>
      <c r="B1288" s="455"/>
      <c r="C1288" s="455"/>
      <c r="D1288" s="455"/>
      <c r="E1288" s="459" t="s">
        <v>107</v>
      </c>
      <c r="F1288" s="459">
        <v>30</v>
      </c>
      <c r="G1288" s="459">
        <v>27.93</v>
      </c>
      <c r="H1288" s="455"/>
      <c r="I1288" s="459">
        <v>0.2</v>
      </c>
      <c r="J1288" s="459">
        <v>0.03</v>
      </c>
      <c r="K1288" s="459">
        <v>0.76</v>
      </c>
      <c r="L1288" s="459">
        <v>3.09</v>
      </c>
      <c r="M1288" s="63">
        <v>130.35</v>
      </c>
      <c r="N1288" s="8">
        <v>2.7</v>
      </c>
    </row>
    <row r="1289" spans="1:14" ht="12" x14ac:dyDescent="0.2">
      <c r="A1289" s="459"/>
      <c r="B1289" s="455"/>
      <c r="C1289" s="455"/>
      <c r="D1289" s="455"/>
      <c r="E1289" s="459" t="s">
        <v>43</v>
      </c>
      <c r="F1289" s="459">
        <v>18.8</v>
      </c>
      <c r="G1289" s="459">
        <v>15</v>
      </c>
      <c r="H1289" s="455"/>
      <c r="I1289" s="459">
        <v>0.24</v>
      </c>
      <c r="J1289" s="459">
        <v>0.15</v>
      </c>
      <c r="K1289" s="459">
        <v>1.7</v>
      </c>
      <c r="L1289" s="459">
        <v>5.1100000000000003</v>
      </c>
      <c r="M1289" s="63">
        <v>36.67</v>
      </c>
      <c r="N1289" s="8">
        <v>0.3196</v>
      </c>
    </row>
    <row r="1290" spans="1:14" ht="12" x14ac:dyDescent="0.2">
      <c r="A1290" s="459"/>
      <c r="B1290" s="455"/>
      <c r="C1290" s="455"/>
      <c r="D1290" s="455"/>
      <c r="E1290" s="459" t="s">
        <v>51</v>
      </c>
      <c r="F1290" s="459">
        <v>20</v>
      </c>
      <c r="G1290" s="459">
        <v>20</v>
      </c>
      <c r="H1290" s="455"/>
      <c r="I1290" s="459" t="s">
        <v>21</v>
      </c>
      <c r="J1290" s="459">
        <v>19.98</v>
      </c>
      <c r="K1290" s="459" t="s">
        <v>21</v>
      </c>
      <c r="L1290" s="459">
        <v>179.8</v>
      </c>
      <c r="M1290" s="63">
        <v>118.3</v>
      </c>
      <c r="N1290" s="8">
        <v>1.48</v>
      </c>
    </row>
    <row r="1291" spans="1:14" s="462" customFormat="1" ht="12" x14ac:dyDescent="0.2">
      <c r="A1291" s="459"/>
      <c r="B1291" s="455"/>
      <c r="C1291" s="455"/>
      <c r="D1291" s="455"/>
      <c r="E1291" s="459" t="s">
        <v>108</v>
      </c>
      <c r="F1291" s="459">
        <v>9.5</v>
      </c>
      <c r="G1291" s="459">
        <v>4</v>
      </c>
      <c r="H1291" s="455"/>
      <c r="I1291" s="459">
        <v>0.08</v>
      </c>
      <c r="J1291" s="459" t="s">
        <v>21</v>
      </c>
      <c r="K1291" s="459">
        <v>0.28000000000000003</v>
      </c>
      <c r="L1291" s="459">
        <v>3.1</v>
      </c>
      <c r="M1291" s="63"/>
      <c r="N1291" s="8">
        <v>1.5674999999999999</v>
      </c>
    </row>
    <row r="1292" spans="1:14" s="462" customFormat="1" ht="12" x14ac:dyDescent="0.2">
      <c r="A1292" s="459"/>
      <c r="B1292" s="455"/>
      <c r="C1292" s="455"/>
      <c r="D1292" s="455"/>
      <c r="E1292" s="459" t="s">
        <v>20</v>
      </c>
      <c r="F1292" s="459">
        <v>1</v>
      </c>
      <c r="G1292" s="459">
        <v>1</v>
      </c>
      <c r="H1292" s="455"/>
      <c r="I1292" s="459" t="s">
        <v>21</v>
      </c>
      <c r="J1292" s="459" t="s">
        <v>21</v>
      </c>
      <c r="K1292" s="459">
        <v>0.99</v>
      </c>
      <c r="L1292" s="459">
        <v>3.79</v>
      </c>
      <c r="M1292" s="63">
        <v>52.87</v>
      </c>
      <c r="N1292" s="8">
        <v>5.3999999999999999E-2</v>
      </c>
    </row>
    <row r="1293" spans="1:14" ht="12" x14ac:dyDescent="0.2">
      <c r="A1293" s="459"/>
      <c r="B1293" s="455"/>
      <c r="C1293" s="455"/>
      <c r="D1293" s="455"/>
      <c r="E1293" s="459"/>
      <c r="F1293" s="459"/>
      <c r="G1293" s="459"/>
      <c r="H1293" s="455">
        <v>100</v>
      </c>
      <c r="I1293" s="14">
        <v>1.1900000000000002</v>
      </c>
      <c r="J1293" s="14">
        <v>20.28</v>
      </c>
      <c r="K1293" s="14">
        <v>7.3900000000000006</v>
      </c>
      <c r="L1293" s="14">
        <v>212.12</v>
      </c>
      <c r="M1293" s="15"/>
      <c r="N1293" s="276">
        <f>SUM(N1286:N1292)</f>
        <v>14.248400000000002</v>
      </c>
    </row>
    <row r="1294" spans="1:14" x14ac:dyDescent="0.2">
      <c r="A1294" s="93"/>
      <c r="B1294" s="453"/>
      <c r="C1294" s="453"/>
      <c r="D1294" s="453"/>
      <c r="E1294" s="93"/>
      <c r="F1294" s="93"/>
      <c r="G1294" s="93"/>
      <c r="H1294" s="93"/>
      <c r="I1294" s="124"/>
      <c r="J1294" s="124"/>
      <c r="K1294" s="124"/>
      <c r="L1294" s="124"/>
      <c r="M1294" s="124"/>
      <c r="N1294" s="139"/>
    </row>
    <row r="1295" spans="1:14" x14ac:dyDescent="0.2">
      <c r="A1295" s="76" t="s">
        <v>169</v>
      </c>
      <c r="B1295" s="474" t="s">
        <v>170</v>
      </c>
      <c r="C1295" s="324"/>
      <c r="D1295" s="324"/>
      <c r="E1295" s="76" t="s">
        <v>49</v>
      </c>
      <c r="F1295" s="76">
        <v>62.5</v>
      </c>
      <c r="G1295" s="76">
        <v>50</v>
      </c>
      <c r="H1295" s="74"/>
      <c r="I1295" s="76">
        <v>0.15</v>
      </c>
      <c r="J1295" s="76">
        <v>0.05</v>
      </c>
      <c r="K1295" s="76">
        <v>2.85</v>
      </c>
      <c r="L1295" s="76">
        <v>13.5</v>
      </c>
      <c r="M1295" s="73">
        <v>17</v>
      </c>
      <c r="N1295" s="138">
        <f t="shared" si="106"/>
        <v>1.0625</v>
      </c>
    </row>
    <row r="1296" spans="1:14" ht="22.5" x14ac:dyDescent="0.2">
      <c r="A1296" s="76"/>
      <c r="B1296" s="474"/>
      <c r="C1296" s="428" t="s">
        <v>386</v>
      </c>
      <c r="D1296" s="428" t="s">
        <v>57</v>
      </c>
      <c r="E1296" s="76" t="s">
        <v>43</v>
      </c>
      <c r="F1296" s="76">
        <v>12.5</v>
      </c>
      <c r="G1296" s="76">
        <v>10</v>
      </c>
      <c r="H1296" s="74"/>
      <c r="I1296" s="76">
        <v>0.12</v>
      </c>
      <c r="J1296" s="76">
        <v>0.05</v>
      </c>
      <c r="K1296" s="76">
        <v>6.3</v>
      </c>
      <c r="L1296" s="76">
        <v>3.4</v>
      </c>
      <c r="M1296" s="73">
        <v>17</v>
      </c>
      <c r="N1296" s="138">
        <f t="shared" si="106"/>
        <v>0.21249999999999999</v>
      </c>
    </row>
    <row r="1297" spans="1:14" x14ac:dyDescent="0.2">
      <c r="A1297" s="76"/>
      <c r="B1297" s="72"/>
      <c r="C1297" s="324"/>
      <c r="D1297" s="324"/>
      <c r="E1297" s="76" t="s">
        <v>52</v>
      </c>
      <c r="F1297" s="76">
        <v>12</v>
      </c>
      <c r="G1297" s="76">
        <v>10</v>
      </c>
      <c r="H1297" s="74"/>
      <c r="I1297" s="76">
        <v>0.6</v>
      </c>
      <c r="J1297" s="76">
        <v>0.12</v>
      </c>
      <c r="K1297" s="76">
        <v>4.8899999999999997</v>
      </c>
      <c r="L1297" s="76">
        <v>24.6</v>
      </c>
      <c r="M1297" s="73">
        <v>22</v>
      </c>
      <c r="N1297" s="138">
        <f t="shared" si="106"/>
        <v>0.26400000000000001</v>
      </c>
    </row>
    <row r="1298" spans="1:14" x14ac:dyDescent="0.2">
      <c r="A1298" s="76"/>
      <c r="B1298" s="72"/>
      <c r="C1298" s="324"/>
      <c r="D1298" s="324"/>
      <c r="E1298" s="76" t="s">
        <v>50</v>
      </c>
      <c r="F1298" s="76">
        <v>40</v>
      </c>
      <c r="G1298" s="76">
        <v>30</v>
      </c>
      <c r="H1298" s="74"/>
      <c r="I1298" s="76">
        <v>0.8</v>
      </c>
      <c r="J1298" s="76">
        <v>0.11</v>
      </c>
      <c r="K1298" s="76">
        <v>0.37</v>
      </c>
      <c r="L1298" s="76">
        <v>23.04</v>
      </c>
      <c r="M1298" s="73">
        <v>17</v>
      </c>
      <c r="N1298" s="138">
        <f t="shared" si="106"/>
        <v>0.68</v>
      </c>
    </row>
    <row r="1299" spans="1:14" x14ac:dyDescent="0.2">
      <c r="A1299" s="76"/>
      <c r="B1299" s="72"/>
      <c r="C1299" s="324"/>
      <c r="D1299" s="324"/>
      <c r="E1299" s="76" t="s">
        <v>171</v>
      </c>
      <c r="F1299" s="76">
        <v>3.2</v>
      </c>
      <c r="G1299" s="76">
        <v>2.5</v>
      </c>
      <c r="H1299" s="74"/>
      <c r="I1299" s="76">
        <v>3.4199999999999995</v>
      </c>
      <c r="J1299" s="76"/>
      <c r="K1299" s="76"/>
      <c r="L1299" s="76"/>
      <c r="M1299" s="73">
        <v>380</v>
      </c>
      <c r="N1299" s="138">
        <f t="shared" si="106"/>
        <v>1.216</v>
      </c>
    </row>
    <row r="1300" spans="1:14" x14ac:dyDescent="0.2">
      <c r="A1300" s="76"/>
      <c r="B1300" s="72"/>
      <c r="C1300" s="324"/>
      <c r="D1300" s="324"/>
      <c r="E1300" s="76" t="s">
        <v>172</v>
      </c>
      <c r="F1300" s="76">
        <v>5</v>
      </c>
      <c r="G1300" s="76">
        <v>5</v>
      </c>
      <c r="H1300" s="74"/>
      <c r="I1300" s="76"/>
      <c r="J1300" s="76"/>
      <c r="K1300" s="76"/>
      <c r="L1300" s="76"/>
      <c r="M1300" s="73">
        <v>121</v>
      </c>
      <c r="N1300" s="138">
        <f t="shared" ref="N1300:N1362" si="113">F1300*M1300/1000</f>
        <v>0.60499999999999998</v>
      </c>
    </row>
    <row r="1301" spans="1:14" x14ac:dyDescent="0.2">
      <c r="A1301" s="76"/>
      <c r="B1301" s="72"/>
      <c r="C1301" s="324"/>
      <c r="D1301" s="324"/>
      <c r="E1301" s="76" t="s">
        <v>51</v>
      </c>
      <c r="F1301" s="76">
        <v>5</v>
      </c>
      <c r="G1301" s="76">
        <v>5</v>
      </c>
      <c r="H1301" s="74"/>
      <c r="I1301" s="76"/>
      <c r="J1301" s="76">
        <v>4.99</v>
      </c>
      <c r="K1301" s="76"/>
      <c r="L1301" s="76">
        <v>44.95</v>
      </c>
      <c r="M1301" s="73">
        <v>74</v>
      </c>
      <c r="N1301" s="138">
        <f t="shared" si="113"/>
        <v>0.37</v>
      </c>
    </row>
    <row r="1302" spans="1:14" ht="11.25" customHeight="1" x14ac:dyDescent="0.2">
      <c r="A1302" s="76"/>
      <c r="B1302" s="72"/>
      <c r="C1302" s="324"/>
      <c r="D1302" s="324"/>
      <c r="E1302" s="76" t="s">
        <v>22</v>
      </c>
      <c r="F1302" s="76">
        <v>1</v>
      </c>
      <c r="G1302" s="76"/>
      <c r="H1302" s="74"/>
      <c r="I1302" s="76">
        <v>0.8</v>
      </c>
      <c r="J1302" s="76">
        <v>0.2</v>
      </c>
      <c r="K1302" s="76"/>
      <c r="L1302" s="76">
        <v>6</v>
      </c>
      <c r="M1302" s="73">
        <v>8</v>
      </c>
      <c r="N1302" s="138">
        <f t="shared" si="113"/>
        <v>8.0000000000000002E-3</v>
      </c>
    </row>
    <row r="1303" spans="1:14" x14ac:dyDescent="0.2">
      <c r="A1303" s="76"/>
      <c r="B1303" s="72"/>
      <c r="C1303" s="324"/>
      <c r="D1303" s="324"/>
      <c r="E1303" s="76" t="s">
        <v>173</v>
      </c>
      <c r="F1303" s="76">
        <v>200</v>
      </c>
      <c r="G1303" s="76">
        <v>200</v>
      </c>
      <c r="H1303" s="74"/>
      <c r="I1303" s="76">
        <v>9.68</v>
      </c>
      <c r="J1303" s="76">
        <v>6.24</v>
      </c>
      <c r="K1303" s="76"/>
      <c r="L1303" s="76">
        <v>88.29</v>
      </c>
      <c r="M1303" s="73">
        <v>6</v>
      </c>
      <c r="N1303" s="138">
        <f t="shared" si="113"/>
        <v>1.2</v>
      </c>
    </row>
    <row r="1304" spans="1:14" x14ac:dyDescent="0.2">
      <c r="A1304" s="76"/>
      <c r="B1304" s="72"/>
      <c r="C1304" s="324"/>
      <c r="D1304" s="324"/>
      <c r="E1304" s="76" t="s">
        <v>153</v>
      </c>
      <c r="F1304" s="76">
        <v>54</v>
      </c>
      <c r="G1304" s="76">
        <v>40</v>
      </c>
      <c r="H1304" s="74"/>
      <c r="I1304" s="76">
        <v>10</v>
      </c>
      <c r="J1304" s="76">
        <v>6.48</v>
      </c>
      <c r="K1304" s="76" t="s">
        <v>21</v>
      </c>
      <c r="L1304" s="76">
        <v>88.29</v>
      </c>
      <c r="M1304" s="73">
        <v>240</v>
      </c>
      <c r="N1304" s="138">
        <f t="shared" si="113"/>
        <v>12.96</v>
      </c>
    </row>
    <row r="1305" spans="1:14" x14ac:dyDescent="0.2">
      <c r="A1305" s="76"/>
      <c r="B1305" s="72"/>
      <c r="C1305" s="324"/>
      <c r="D1305" s="324"/>
      <c r="E1305" s="76" t="s">
        <v>56</v>
      </c>
      <c r="F1305" s="76">
        <v>10</v>
      </c>
      <c r="G1305" s="76">
        <v>10</v>
      </c>
      <c r="H1305" s="74">
        <v>10</v>
      </c>
      <c r="I1305" s="76">
        <v>0.28000000000000003</v>
      </c>
      <c r="J1305" s="76">
        <v>2</v>
      </c>
      <c r="K1305" s="76">
        <v>0.32</v>
      </c>
      <c r="L1305" s="76">
        <v>20.64</v>
      </c>
      <c r="M1305" s="73">
        <v>114</v>
      </c>
      <c r="N1305" s="138">
        <f t="shared" si="113"/>
        <v>1.1399999999999999</v>
      </c>
    </row>
    <row r="1306" spans="1:14" ht="22.5" x14ac:dyDescent="0.2">
      <c r="A1306" s="76"/>
      <c r="B1306" s="72"/>
      <c r="C1306" s="324"/>
      <c r="D1306" s="324"/>
      <c r="E1306" s="76"/>
      <c r="F1306" s="76"/>
      <c r="G1306" s="76"/>
      <c r="H1306" s="74" t="s">
        <v>57</v>
      </c>
      <c r="I1306" s="78">
        <f>SUM(I1295:I1305)</f>
        <v>25.85</v>
      </c>
      <c r="J1306" s="78">
        <f t="shared" ref="J1306:L1306" si="114">SUM(J1295:J1305)</f>
        <v>20.240000000000002</v>
      </c>
      <c r="K1306" s="78">
        <f t="shared" si="114"/>
        <v>14.729999999999999</v>
      </c>
      <c r="L1306" s="78">
        <f t="shared" si="114"/>
        <v>312.70999999999998</v>
      </c>
      <c r="M1306" s="78"/>
      <c r="N1306" s="139">
        <f>SUM(N1295:N1305)</f>
        <v>19.718</v>
      </c>
    </row>
    <row r="1307" spans="1:14" x14ac:dyDescent="0.2">
      <c r="A1307" s="93" t="s">
        <v>311</v>
      </c>
      <c r="B1307" s="129" t="s">
        <v>312</v>
      </c>
      <c r="C1307" s="315">
        <v>50</v>
      </c>
      <c r="D1307" s="315">
        <v>75</v>
      </c>
      <c r="E1307" s="93" t="s">
        <v>313</v>
      </c>
      <c r="F1307" s="93">
        <v>129</v>
      </c>
      <c r="G1307" s="93">
        <v>75</v>
      </c>
      <c r="H1307" s="93"/>
      <c r="I1307" s="93">
        <v>27.4</v>
      </c>
      <c r="J1307" s="93">
        <v>5.24</v>
      </c>
      <c r="K1307" s="93" t="s">
        <v>21</v>
      </c>
      <c r="L1307" s="93">
        <v>110</v>
      </c>
      <c r="M1307" s="73">
        <v>254</v>
      </c>
      <c r="N1307" s="138">
        <f t="shared" si="113"/>
        <v>32.765999999999998</v>
      </c>
    </row>
    <row r="1308" spans="1:14" x14ac:dyDescent="0.2">
      <c r="A1308" s="93"/>
      <c r="B1308" s="102"/>
      <c r="C1308" s="305"/>
      <c r="D1308" s="305"/>
      <c r="E1308" s="93" t="s">
        <v>22</v>
      </c>
      <c r="F1308" s="93">
        <v>2</v>
      </c>
      <c r="G1308" s="93">
        <v>2</v>
      </c>
      <c r="H1308" s="93"/>
      <c r="I1308" s="93" t="s">
        <v>21</v>
      </c>
      <c r="J1308" s="93" t="s">
        <v>21</v>
      </c>
      <c r="K1308" s="93" t="s">
        <v>21</v>
      </c>
      <c r="L1308" s="93">
        <v>47.68</v>
      </c>
      <c r="M1308" s="73">
        <v>8</v>
      </c>
      <c r="N1308" s="138">
        <f t="shared" si="113"/>
        <v>1.6E-2</v>
      </c>
    </row>
    <row r="1309" spans="1:14" ht="22.5" x14ac:dyDescent="0.2">
      <c r="A1309" s="93"/>
      <c r="B1309" s="102"/>
      <c r="C1309" s="305"/>
      <c r="D1309" s="305"/>
      <c r="E1309" s="93" t="s">
        <v>51</v>
      </c>
      <c r="F1309" s="93">
        <v>6</v>
      </c>
      <c r="G1309" s="93">
        <v>6</v>
      </c>
      <c r="H1309" s="93"/>
      <c r="I1309" s="93" t="s">
        <v>21</v>
      </c>
      <c r="J1309" s="93">
        <v>5.99</v>
      </c>
      <c r="K1309" s="93" t="s">
        <v>21</v>
      </c>
      <c r="L1309" s="93">
        <v>53.94</v>
      </c>
      <c r="M1309" s="73">
        <v>74</v>
      </c>
      <c r="N1309" s="138">
        <f t="shared" si="113"/>
        <v>0.44400000000000001</v>
      </c>
    </row>
    <row r="1310" spans="1:14" x14ac:dyDescent="0.2">
      <c r="A1310" s="93"/>
      <c r="B1310" s="102"/>
      <c r="C1310" s="305"/>
      <c r="D1310" s="305"/>
      <c r="E1310" s="93" t="s">
        <v>76</v>
      </c>
      <c r="F1310" s="93">
        <v>6</v>
      </c>
      <c r="G1310" s="93">
        <v>6</v>
      </c>
      <c r="H1310" s="93"/>
      <c r="I1310" s="93">
        <v>0.62</v>
      </c>
      <c r="J1310" s="93">
        <v>0.06</v>
      </c>
      <c r="K1310" s="93">
        <v>4.1360000000000001</v>
      </c>
      <c r="L1310" s="93">
        <v>20.04</v>
      </c>
      <c r="M1310" s="73">
        <v>18</v>
      </c>
      <c r="N1310" s="138">
        <f t="shared" si="113"/>
        <v>0.108</v>
      </c>
    </row>
    <row r="1311" spans="1:14" x14ac:dyDescent="0.2">
      <c r="A1311" s="93"/>
      <c r="B1311" s="102"/>
      <c r="C1311" s="305"/>
      <c r="D1311" s="305"/>
      <c r="E1311" s="93" t="s">
        <v>280</v>
      </c>
      <c r="F1311" s="93"/>
      <c r="G1311" s="93">
        <v>4.0000000000000001E-3</v>
      </c>
      <c r="H1311" s="93"/>
      <c r="I1311" s="93" t="s">
        <v>21</v>
      </c>
      <c r="J1311" s="93" t="s">
        <v>21</v>
      </c>
      <c r="K1311" s="93" t="s">
        <v>21</v>
      </c>
      <c r="L1311" s="94"/>
      <c r="M1311" s="73">
        <v>500</v>
      </c>
      <c r="N1311" s="138"/>
    </row>
    <row r="1312" spans="1:14" ht="22.5" x14ac:dyDescent="0.2">
      <c r="A1312" s="93"/>
      <c r="B1312" s="102"/>
      <c r="C1312" s="305"/>
      <c r="D1312" s="305"/>
      <c r="E1312" s="93"/>
      <c r="F1312" s="93"/>
      <c r="G1312" s="93"/>
      <c r="H1312" s="93" t="s">
        <v>314</v>
      </c>
      <c r="I1312" s="94">
        <f>SUM(I1307:I1311)</f>
        <v>28.02</v>
      </c>
      <c r="J1312" s="94">
        <f t="shared" ref="J1312:L1312" si="115">SUM(J1307:J1311)</f>
        <v>11.290000000000001</v>
      </c>
      <c r="K1312" s="94">
        <f t="shared" si="115"/>
        <v>4.1360000000000001</v>
      </c>
      <c r="L1312" s="94">
        <f t="shared" si="115"/>
        <v>231.66</v>
      </c>
      <c r="M1312" s="94"/>
      <c r="N1312" s="139">
        <f>SUM(N1307:N1311)</f>
        <v>33.333999999999996</v>
      </c>
    </row>
    <row r="1313" spans="1:14" x14ac:dyDescent="0.2">
      <c r="A1313" s="93" t="s">
        <v>264</v>
      </c>
      <c r="B1313" s="480" t="s">
        <v>265</v>
      </c>
      <c r="C1313" s="315"/>
      <c r="D1313" s="315"/>
      <c r="E1313" s="93" t="s">
        <v>185</v>
      </c>
      <c r="F1313" s="93">
        <v>34</v>
      </c>
      <c r="G1313" s="93">
        <v>34</v>
      </c>
      <c r="H1313" s="93">
        <v>100</v>
      </c>
      <c r="I1313" s="93">
        <v>3.5</v>
      </c>
      <c r="J1313" s="93">
        <v>0.37</v>
      </c>
      <c r="K1313" s="93">
        <v>23.6</v>
      </c>
      <c r="L1313" s="93">
        <v>124.5</v>
      </c>
      <c r="M1313" s="73">
        <v>30</v>
      </c>
      <c r="N1313" s="138">
        <f t="shared" si="113"/>
        <v>1.02</v>
      </c>
    </row>
    <row r="1314" spans="1:14" x14ac:dyDescent="0.2">
      <c r="A1314" s="93"/>
      <c r="B1314" s="481"/>
      <c r="C1314" s="316">
        <v>100</v>
      </c>
      <c r="D1314" s="316">
        <v>120</v>
      </c>
      <c r="E1314" s="93" t="s">
        <v>22</v>
      </c>
      <c r="F1314" s="93">
        <v>2</v>
      </c>
      <c r="G1314" s="93">
        <v>2</v>
      </c>
      <c r="H1314" s="93"/>
      <c r="I1314" s="93" t="s">
        <v>21</v>
      </c>
      <c r="J1314" s="93" t="s">
        <v>21</v>
      </c>
      <c r="K1314" s="93" t="s">
        <v>21</v>
      </c>
      <c r="L1314" s="93" t="s">
        <v>21</v>
      </c>
      <c r="M1314" s="73">
        <v>8</v>
      </c>
      <c r="N1314" s="138">
        <f t="shared" si="113"/>
        <v>1.6E-2</v>
      </c>
    </row>
    <row r="1315" spans="1:14" x14ac:dyDescent="0.2">
      <c r="A1315" s="93"/>
      <c r="B1315" s="172"/>
      <c r="C1315" s="305"/>
      <c r="D1315" s="305"/>
      <c r="E1315" s="93" t="s">
        <v>23</v>
      </c>
      <c r="F1315" s="93">
        <v>3.5</v>
      </c>
      <c r="G1315" s="93">
        <v>3.5</v>
      </c>
      <c r="H1315" s="93"/>
      <c r="I1315" s="93">
        <v>0.02</v>
      </c>
      <c r="J1315" s="93">
        <v>2.5</v>
      </c>
      <c r="K1315" s="93">
        <v>0.04</v>
      </c>
      <c r="L1315" s="93">
        <v>23.1</v>
      </c>
      <c r="M1315" s="73">
        <v>260</v>
      </c>
      <c r="N1315" s="138">
        <f t="shared" si="113"/>
        <v>0.91</v>
      </c>
    </row>
    <row r="1316" spans="1:14" x14ac:dyDescent="0.2">
      <c r="A1316" s="93"/>
      <c r="B1316" s="172"/>
      <c r="C1316" s="305"/>
      <c r="D1316" s="305"/>
      <c r="E1316" s="93"/>
      <c r="F1316" s="93"/>
      <c r="G1316" s="93"/>
      <c r="H1316" s="93"/>
      <c r="I1316" s="173">
        <f>SUM(I1313:I1315)</f>
        <v>3.52</v>
      </c>
      <c r="J1316" s="173">
        <f t="shared" ref="J1316:L1316" si="116">SUM(J1313:J1315)</f>
        <v>2.87</v>
      </c>
      <c r="K1316" s="173">
        <f t="shared" si="116"/>
        <v>23.64</v>
      </c>
      <c r="L1316" s="173">
        <f t="shared" si="116"/>
        <v>147.6</v>
      </c>
      <c r="M1316" s="173"/>
      <c r="N1316" s="139">
        <f>SUM(N1313:N1315)</f>
        <v>1.9460000000000002</v>
      </c>
    </row>
    <row r="1317" spans="1:14" x14ac:dyDescent="0.2">
      <c r="A1317" s="76" t="s">
        <v>180</v>
      </c>
      <c r="B1317" s="484" t="s">
        <v>181</v>
      </c>
      <c r="C1317" s="304"/>
      <c r="D1317" s="304"/>
      <c r="E1317" s="76" t="s">
        <v>45</v>
      </c>
      <c r="F1317" s="76">
        <v>25</v>
      </c>
      <c r="G1317" s="76">
        <v>22</v>
      </c>
      <c r="H1317" s="74"/>
      <c r="I1317" s="76">
        <v>0.1</v>
      </c>
      <c r="J1317" s="76">
        <v>0.09</v>
      </c>
      <c r="K1317" s="76">
        <v>2.2000000000000002</v>
      </c>
      <c r="L1317" s="76">
        <v>9.9</v>
      </c>
      <c r="M1317" s="73">
        <v>99</v>
      </c>
      <c r="N1317" s="138">
        <f t="shared" si="113"/>
        <v>2.4750000000000001</v>
      </c>
    </row>
    <row r="1318" spans="1:14" x14ac:dyDescent="0.2">
      <c r="A1318" s="76"/>
      <c r="B1318" s="485"/>
      <c r="C1318" s="313">
        <v>200</v>
      </c>
      <c r="D1318" s="313">
        <v>200</v>
      </c>
      <c r="E1318" s="76" t="s">
        <v>20</v>
      </c>
      <c r="F1318" s="76">
        <v>20</v>
      </c>
      <c r="G1318" s="76">
        <v>20</v>
      </c>
      <c r="H1318" s="74"/>
      <c r="I1318" s="76"/>
      <c r="J1318" s="76"/>
      <c r="K1318" s="76">
        <v>19.96</v>
      </c>
      <c r="L1318" s="76">
        <v>75.8</v>
      </c>
      <c r="M1318" s="73">
        <v>54</v>
      </c>
      <c r="N1318" s="138">
        <f t="shared" si="113"/>
        <v>1.08</v>
      </c>
    </row>
    <row r="1319" spans="1:14" x14ac:dyDescent="0.2">
      <c r="A1319" s="76"/>
      <c r="B1319" s="72"/>
      <c r="C1319" s="324"/>
      <c r="D1319" s="324"/>
      <c r="E1319" s="76"/>
      <c r="F1319" s="76"/>
      <c r="G1319" s="76"/>
      <c r="H1319" s="74">
        <v>200</v>
      </c>
      <c r="I1319" s="78">
        <v>0.1</v>
      </c>
      <c r="J1319" s="78">
        <v>0.09</v>
      </c>
      <c r="K1319" s="78">
        <v>22.16</v>
      </c>
      <c r="L1319" s="78">
        <v>85.7</v>
      </c>
      <c r="M1319" s="73"/>
      <c r="N1319" s="139">
        <f>SUM(N1317:N1318)</f>
        <v>3.5550000000000002</v>
      </c>
    </row>
    <row r="1320" spans="1:14" x14ac:dyDescent="0.2">
      <c r="A1320" s="93"/>
      <c r="B1320" s="72" t="s">
        <v>71</v>
      </c>
      <c r="C1320" s="430" t="s">
        <v>373</v>
      </c>
      <c r="D1320" s="430" t="s">
        <v>374</v>
      </c>
      <c r="E1320" s="84" t="s">
        <v>72</v>
      </c>
      <c r="F1320" s="84">
        <v>40</v>
      </c>
      <c r="G1320" s="84">
        <v>40</v>
      </c>
      <c r="H1320" s="85">
        <v>40</v>
      </c>
      <c r="I1320" s="76">
        <v>3.48</v>
      </c>
      <c r="J1320" s="76">
        <v>0.6</v>
      </c>
      <c r="K1320" s="76">
        <v>16</v>
      </c>
      <c r="L1320" s="76">
        <v>83.6</v>
      </c>
      <c r="M1320" s="73">
        <v>33.33</v>
      </c>
      <c r="N1320" s="138">
        <f t="shared" si="113"/>
        <v>1.3331999999999997</v>
      </c>
    </row>
    <row r="1321" spans="1:14" x14ac:dyDescent="0.2">
      <c r="A1321" s="93"/>
      <c r="B1321" s="72"/>
      <c r="C1321" s="324"/>
      <c r="D1321" s="324"/>
      <c r="E1321" s="76" t="s">
        <v>73</v>
      </c>
      <c r="F1321" s="76">
        <v>80</v>
      </c>
      <c r="G1321" s="76">
        <v>80</v>
      </c>
      <c r="H1321" s="74">
        <v>80</v>
      </c>
      <c r="I1321" s="76">
        <v>5.28</v>
      </c>
      <c r="J1321" s="76">
        <v>0.96</v>
      </c>
      <c r="K1321" s="76">
        <v>28.24</v>
      </c>
      <c r="L1321" s="76">
        <v>144.80000000000001</v>
      </c>
      <c r="M1321" s="73">
        <v>31.52</v>
      </c>
      <c r="N1321" s="138">
        <f t="shared" si="113"/>
        <v>2.5215999999999998</v>
      </c>
    </row>
    <row r="1322" spans="1:14" x14ac:dyDescent="0.2">
      <c r="A1322" s="93"/>
      <c r="B1322" s="72"/>
      <c r="C1322" s="324"/>
      <c r="D1322" s="324"/>
      <c r="E1322" s="76"/>
      <c r="F1322" s="76"/>
      <c r="G1322" s="76"/>
      <c r="H1322" s="74"/>
      <c r="I1322" s="78">
        <f>SUM(I1320:I1321)</f>
        <v>8.76</v>
      </c>
      <c r="J1322" s="78">
        <f t="shared" ref="J1322:L1322" si="117">SUM(J1320:J1321)</f>
        <v>1.56</v>
      </c>
      <c r="K1322" s="78">
        <f t="shared" si="117"/>
        <v>44.239999999999995</v>
      </c>
      <c r="L1322" s="78">
        <f t="shared" si="117"/>
        <v>228.4</v>
      </c>
      <c r="M1322" s="78"/>
      <c r="N1322" s="139">
        <f>SUM(N1320:N1321)</f>
        <v>3.8547999999999996</v>
      </c>
    </row>
    <row r="1323" spans="1:14" ht="12" x14ac:dyDescent="0.2">
      <c r="A1323" s="117"/>
      <c r="B1323" s="121"/>
      <c r="C1323" s="121"/>
      <c r="D1323" s="121"/>
      <c r="E1323" s="117"/>
      <c r="F1323" s="117"/>
      <c r="G1323" s="117"/>
      <c r="H1323" s="93"/>
      <c r="I1323" s="142"/>
      <c r="J1323" s="142"/>
      <c r="K1323" s="142"/>
      <c r="L1323" s="142"/>
      <c r="M1323" s="142"/>
      <c r="N1323" s="138"/>
    </row>
    <row r="1324" spans="1:14" x14ac:dyDescent="0.2">
      <c r="A1324" s="93" t="s">
        <v>238</v>
      </c>
      <c r="B1324" s="479" t="s">
        <v>239</v>
      </c>
      <c r="C1324" s="305"/>
      <c r="D1324" s="305"/>
      <c r="E1324" s="93" t="s">
        <v>128</v>
      </c>
      <c r="F1324" s="93">
        <v>1.74</v>
      </c>
      <c r="G1324" s="93">
        <v>1.74</v>
      </c>
      <c r="H1324" s="93"/>
      <c r="I1324" s="93">
        <v>0.17</v>
      </c>
      <c r="J1324" s="93">
        <v>0.02</v>
      </c>
      <c r="K1324" s="93">
        <v>1.19</v>
      </c>
      <c r="L1324" s="93">
        <v>5.81</v>
      </c>
      <c r="M1324" s="73">
        <v>18</v>
      </c>
      <c r="N1324" s="138">
        <f t="shared" si="113"/>
        <v>3.1320000000000001E-2</v>
      </c>
    </row>
    <row r="1325" spans="1:14" ht="12.75" customHeight="1" x14ac:dyDescent="0.2">
      <c r="A1325" s="482" t="s">
        <v>240</v>
      </c>
      <c r="B1325" s="479"/>
      <c r="C1325" s="305">
        <v>75</v>
      </c>
      <c r="D1325" s="305">
        <v>75</v>
      </c>
      <c r="E1325" s="93" t="s">
        <v>64</v>
      </c>
      <c r="F1325" s="93">
        <v>37</v>
      </c>
      <c r="G1325" s="93">
        <v>37</v>
      </c>
      <c r="H1325" s="93"/>
      <c r="I1325" s="93">
        <v>3.81</v>
      </c>
      <c r="J1325" s="93">
        <v>0.4</v>
      </c>
      <c r="K1325" s="93">
        <v>25.48</v>
      </c>
      <c r="L1325" s="93">
        <v>123.6</v>
      </c>
      <c r="M1325" s="73">
        <v>18</v>
      </c>
      <c r="N1325" s="138">
        <f t="shared" si="113"/>
        <v>0.66600000000000004</v>
      </c>
    </row>
    <row r="1326" spans="1:14" ht="12" customHeight="1" x14ac:dyDescent="0.2">
      <c r="A1326" s="483"/>
      <c r="B1326" s="102"/>
      <c r="C1326" s="305"/>
      <c r="D1326" s="305"/>
      <c r="E1326" s="93" t="s">
        <v>20</v>
      </c>
      <c r="F1326" s="93">
        <v>20</v>
      </c>
      <c r="G1326" s="93">
        <v>20</v>
      </c>
      <c r="H1326" s="93"/>
      <c r="I1326" s="93" t="s">
        <v>21</v>
      </c>
      <c r="J1326" s="93" t="s">
        <v>21</v>
      </c>
      <c r="K1326" s="93">
        <v>1.96</v>
      </c>
      <c r="L1326" s="93">
        <v>7.8</v>
      </c>
      <c r="M1326" s="73">
        <v>54</v>
      </c>
      <c r="N1326" s="138">
        <f t="shared" si="113"/>
        <v>1.08</v>
      </c>
    </row>
    <row r="1327" spans="1:14" x14ac:dyDescent="0.2">
      <c r="A1327" s="93"/>
      <c r="B1327" s="102"/>
      <c r="C1327" s="305"/>
      <c r="D1327" s="305"/>
      <c r="E1327" s="93" t="s">
        <v>23</v>
      </c>
      <c r="F1327" s="93">
        <v>1.68</v>
      </c>
      <c r="G1327" s="93">
        <v>1.68</v>
      </c>
      <c r="H1327" s="93"/>
      <c r="I1327" s="93">
        <v>0.01</v>
      </c>
      <c r="J1327" s="93">
        <v>1.22</v>
      </c>
      <c r="K1327" s="93">
        <v>0.04</v>
      </c>
      <c r="L1327" s="93">
        <v>11.1</v>
      </c>
      <c r="M1327" s="73">
        <v>260</v>
      </c>
      <c r="N1327" s="138">
        <f t="shared" si="113"/>
        <v>0.43680000000000002</v>
      </c>
    </row>
    <row r="1328" spans="1:14" x14ac:dyDescent="0.2">
      <c r="A1328" s="93"/>
      <c r="B1328" s="102"/>
      <c r="C1328" s="305"/>
      <c r="D1328" s="305"/>
      <c r="E1328" s="93" t="s">
        <v>91</v>
      </c>
      <c r="F1328" s="93">
        <v>20</v>
      </c>
      <c r="G1328" s="93">
        <v>20</v>
      </c>
      <c r="H1328" s="93"/>
      <c r="I1328" s="93">
        <v>0.2</v>
      </c>
      <c r="J1328" s="93">
        <v>0.2</v>
      </c>
      <c r="K1328" s="93">
        <v>0.01</v>
      </c>
      <c r="L1328" s="93">
        <v>2.73</v>
      </c>
      <c r="M1328" s="73">
        <v>122.22</v>
      </c>
      <c r="N1328" s="138">
        <f t="shared" si="113"/>
        <v>2.4443999999999999</v>
      </c>
    </row>
    <row r="1329" spans="1:14" x14ac:dyDescent="0.2">
      <c r="A1329" s="93"/>
      <c r="B1329" s="102"/>
      <c r="C1329" s="305"/>
      <c r="D1329" s="305"/>
      <c r="E1329" s="93" t="s">
        <v>22</v>
      </c>
      <c r="F1329" s="93">
        <v>5.0000000000000001E-3</v>
      </c>
      <c r="G1329" s="93">
        <v>5.0000000000000001E-3</v>
      </c>
      <c r="H1329" s="93"/>
      <c r="I1329" s="93" t="s">
        <v>21</v>
      </c>
      <c r="J1329" s="93" t="s">
        <v>21</v>
      </c>
      <c r="K1329" s="93" t="s">
        <v>21</v>
      </c>
      <c r="L1329" s="93" t="s">
        <v>21</v>
      </c>
      <c r="M1329" s="73">
        <v>8</v>
      </c>
      <c r="N1329" s="138">
        <f t="shared" si="113"/>
        <v>4.0000000000000003E-5</v>
      </c>
    </row>
    <row r="1330" spans="1:14" ht="13.5" customHeight="1" x14ac:dyDescent="0.2">
      <c r="A1330" s="93"/>
      <c r="B1330" s="102"/>
      <c r="C1330" s="305"/>
      <c r="D1330" s="305"/>
      <c r="E1330" s="93" t="s">
        <v>127</v>
      </c>
      <c r="F1330" s="93">
        <v>1.1000000000000001</v>
      </c>
      <c r="G1330" s="93">
        <v>1.1000000000000001</v>
      </c>
      <c r="H1330" s="93"/>
      <c r="I1330" s="93" t="s">
        <v>21</v>
      </c>
      <c r="J1330" s="93" t="s">
        <v>21</v>
      </c>
      <c r="K1330" s="93" t="s">
        <v>21</v>
      </c>
      <c r="L1330" s="93" t="s">
        <v>21</v>
      </c>
      <c r="M1330" s="73">
        <v>450</v>
      </c>
      <c r="N1330" s="138">
        <f t="shared" si="113"/>
        <v>0.49500000000000005</v>
      </c>
    </row>
    <row r="1331" spans="1:14" x14ac:dyDescent="0.2">
      <c r="A1331" s="93"/>
      <c r="B1331" s="102"/>
      <c r="C1331" s="305"/>
      <c r="D1331" s="305"/>
      <c r="E1331" s="93" t="s">
        <v>241</v>
      </c>
      <c r="F1331" s="93">
        <v>25.2</v>
      </c>
      <c r="G1331" s="93">
        <v>25.2</v>
      </c>
      <c r="H1331" s="93"/>
      <c r="I1331" s="93">
        <v>4.21</v>
      </c>
      <c r="J1331" s="93">
        <v>2.27</v>
      </c>
      <c r="K1331" s="93">
        <v>0.5</v>
      </c>
      <c r="L1331" s="93">
        <v>40.07</v>
      </c>
      <c r="M1331" s="73">
        <v>185</v>
      </c>
      <c r="N1331" s="138">
        <f t="shared" si="113"/>
        <v>4.6619999999999999</v>
      </c>
    </row>
    <row r="1332" spans="1:14" x14ac:dyDescent="0.2">
      <c r="A1332" s="93"/>
      <c r="B1332" s="102"/>
      <c r="C1332" s="305"/>
      <c r="D1332" s="305"/>
      <c r="E1332" s="93" t="s">
        <v>91</v>
      </c>
      <c r="F1332" s="93">
        <v>2.4</v>
      </c>
      <c r="G1332" s="93">
        <v>2.4</v>
      </c>
      <c r="H1332" s="93"/>
      <c r="I1332" s="93">
        <v>0.43</v>
      </c>
      <c r="J1332" s="93">
        <v>0.39</v>
      </c>
      <c r="K1332" s="93">
        <v>0.02</v>
      </c>
      <c r="L1332" s="93">
        <v>5.3</v>
      </c>
      <c r="M1332" s="73">
        <v>122.2</v>
      </c>
      <c r="N1332" s="138">
        <f t="shared" si="113"/>
        <v>0.29327999999999999</v>
      </c>
    </row>
    <row r="1333" spans="1:14" x14ac:dyDescent="0.2">
      <c r="A1333" s="93"/>
      <c r="B1333" s="102"/>
      <c r="C1333" s="305"/>
      <c r="D1333" s="305"/>
      <c r="E1333" s="93" t="s">
        <v>20</v>
      </c>
      <c r="F1333" s="93">
        <v>2.4</v>
      </c>
      <c r="G1333" s="93">
        <v>2.4</v>
      </c>
      <c r="H1333" s="93"/>
      <c r="I1333" s="93" t="s">
        <v>21</v>
      </c>
      <c r="J1333" s="93" t="s">
        <v>21</v>
      </c>
      <c r="K1333" s="93">
        <v>2.39</v>
      </c>
      <c r="L1333" s="93">
        <v>9.09</v>
      </c>
      <c r="M1333" s="73">
        <v>54</v>
      </c>
      <c r="N1333" s="138">
        <f t="shared" si="113"/>
        <v>0.12959999999999999</v>
      </c>
    </row>
    <row r="1334" spans="1:14" x14ac:dyDescent="0.2">
      <c r="A1334" s="93"/>
      <c r="B1334" s="102"/>
      <c r="C1334" s="305"/>
      <c r="D1334" s="305"/>
      <c r="E1334" s="93" t="s">
        <v>64</v>
      </c>
      <c r="F1334" s="93">
        <v>1.2</v>
      </c>
      <c r="G1334" s="93">
        <v>1.2</v>
      </c>
      <c r="H1334" s="93"/>
      <c r="I1334" s="93" t="s">
        <v>21</v>
      </c>
      <c r="J1334" s="93" t="s">
        <v>21</v>
      </c>
      <c r="K1334" s="103">
        <v>1</v>
      </c>
      <c r="L1334" s="103">
        <v>4</v>
      </c>
      <c r="M1334" s="73">
        <v>18</v>
      </c>
      <c r="N1334" s="138">
        <f t="shared" si="113"/>
        <v>2.1599999999999998E-2</v>
      </c>
    </row>
    <row r="1335" spans="1:14" x14ac:dyDescent="0.2">
      <c r="A1335" s="93"/>
      <c r="B1335" s="102"/>
      <c r="C1335" s="305"/>
      <c r="D1335" s="305"/>
      <c r="E1335" s="93" t="s">
        <v>79</v>
      </c>
      <c r="F1335" s="93">
        <v>1.6</v>
      </c>
      <c r="G1335" s="93">
        <v>1.6</v>
      </c>
      <c r="H1335" s="93"/>
      <c r="I1335" s="93">
        <v>0.18</v>
      </c>
      <c r="J1335" s="93">
        <v>0.17</v>
      </c>
      <c r="K1335" s="93" t="s">
        <v>21</v>
      </c>
      <c r="L1335" s="93">
        <v>2.35</v>
      </c>
      <c r="M1335" s="73">
        <v>122.2</v>
      </c>
      <c r="N1335" s="138">
        <f t="shared" si="113"/>
        <v>0.19552</v>
      </c>
    </row>
    <row r="1336" spans="1:14" ht="22.5" x14ac:dyDescent="0.2">
      <c r="A1336" s="93"/>
      <c r="B1336" s="102"/>
      <c r="C1336" s="305"/>
      <c r="D1336" s="305"/>
      <c r="E1336" s="93" t="s">
        <v>81</v>
      </c>
      <c r="F1336" s="93">
        <v>0.25</v>
      </c>
      <c r="G1336" s="93">
        <v>0.25</v>
      </c>
      <c r="H1336" s="93"/>
      <c r="I1336" s="93" t="s">
        <v>21</v>
      </c>
      <c r="J1336" s="93">
        <v>0.24</v>
      </c>
      <c r="K1336" s="93" t="s">
        <v>21</v>
      </c>
      <c r="L1336" s="93">
        <v>2.25</v>
      </c>
      <c r="M1336" s="73">
        <v>74</v>
      </c>
      <c r="N1336" s="138">
        <f t="shared" si="113"/>
        <v>1.8499999999999999E-2</v>
      </c>
    </row>
    <row r="1337" spans="1:14" ht="14.25" customHeight="1" x14ac:dyDescent="0.2">
      <c r="A1337" s="93"/>
      <c r="B1337" s="102"/>
      <c r="C1337" s="305"/>
      <c r="D1337" s="305"/>
      <c r="E1337" s="93" t="s">
        <v>211</v>
      </c>
      <c r="F1337" s="93"/>
      <c r="G1337" s="93">
        <v>46.4</v>
      </c>
      <c r="H1337" s="93"/>
      <c r="I1337" s="93" t="s">
        <v>21</v>
      </c>
      <c r="J1337" s="93" t="s">
        <v>21</v>
      </c>
      <c r="K1337" s="93" t="s">
        <v>21</v>
      </c>
      <c r="L1337" s="93" t="s">
        <v>21</v>
      </c>
      <c r="M1337" s="73"/>
      <c r="N1337" s="138"/>
    </row>
    <row r="1338" spans="1:14" x14ac:dyDescent="0.2">
      <c r="A1338" s="93"/>
      <c r="B1338" s="102"/>
      <c r="C1338" s="305"/>
      <c r="D1338" s="305"/>
      <c r="E1338" s="93" t="s">
        <v>242</v>
      </c>
      <c r="F1338" s="93"/>
      <c r="G1338" s="93">
        <v>30</v>
      </c>
      <c r="H1338" s="93"/>
      <c r="I1338" s="93" t="s">
        <v>21</v>
      </c>
      <c r="J1338" s="93" t="s">
        <v>21</v>
      </c>
      <c r="K1338" s="93" t="s">
        <v>21</v>
      </c>
      <c r="L1338" s="93" t="s">
        <v>21</v>
      </c>
      <c r="M1338" s="73"/>
      <c r="N1338" s="138"/>
    </row>
    <row r="1339" spans="1:14" x14ac:dyDescent="0.2">
      <c r="A1339" s="93"/>
      <c r="B1339" s="102"/>
      <c r="C1339" s="305"/>
      <c r="D1339" s="305"/>
      <c r="E1339" s="93"/>
      <c r="F1339" s="93"/>
      <c r="G1339" s="93"/>
      <c r="H1339" s="93">
        <v>75</v>
      </c>
      <c r="I1339" s="94">
        <f>SUM(I1324:I1338)</f>
        <v>9.009999999999998</v>
      </c>
      <c r="J1339" s="94">
        <f t="shared" ref="J1339:M1339" si="118">SUM(J1324:J1338)</f>
        <v>4.91</v>
      </c>
      <c r="K1339" s="94">
        <f t="shared" si="118"/>
        <v>32.590000000000003</v>
      </c>
      <c r="L1339" s="94">
        <f t="shared" si="118"/>
        <v>214.1</v>
      </c>
      <c r="M1339" s="94">
        <f t="shared" si="118"/>
        <v>1505.6200000000001</v>
      </c>
      <c r="N1339" s="139">
        <f>SUM(N1324:N1338)</f>
        <v>10.474059999999998</v>
      </c>
    </row>
    <row r="1340" spans="1:14" x14ac:dyDescent="0.2">
      <c r="A1340" s="93"/>
      <c r="B1340" s="126" t="s">
        <v>83</v>
      </c>
      <c r="C1340" s="301"/>
      <c r="D1340" s="301"/>
      <c r="E1340" s="94"/>
      <c r="F1340" s="94"/>
      <c r="G1340" s="94"/>
      <c r="H1340" s="94"/>
      <c r="I1340" s="134">
        <f>I1339+I1322+I1319+I1312+I1306+I1294</f>
        <v>71.740000000000009</v>
      </c>
      <c r="J1340" s="134">
        <f>J1339+J1322+J1319+J1312+J1306+J1294</f>
        <v>38.090000000000003</v>
      </c>
      <c r="K1340" s="134">
        <f>K1339+K1322+K1319+K1312+K1306+K1294</f>
        <v>117.85599999999999</v>
      </c>
      <c r="L1340" s="134">
        <f>L1339+L1322+L1319+L1312+L1306+L1294</f>
        <v>1072.57</v>
      </c>
      <c r="M1340" s="134"/>
      <c r="N1340" s="139">
        <f>N1339+N1322+N1319+N1316+N1312+N1306+N1294</f>
        <v>72.881860000000003</v>
      </c>
    </row>
    <row r="1341" spans="1:14" x14ac:dyDescent="0.2">
      <c r="A1341" s="93"/>
      <c r="B1341" s="131" t="s">
        <v>243</v>
      </c>
      <c r="C1341" s="341"/>
      <c r="D1341" s="341"/>
      <c r="E1341" s="125"/>
      <c r="F1341" s="125"/>
      <c r="G1341" s="125"/>
      <c r="H1341" s="94"/>
      <c r="I1341" s="134">
        <f>I1340+I1284</f>
        <v>98.240000000000009</v>
      </c>
      <c r="J1341" s="134">
        <f>J1340+J1284</f>
        <v>68.213999999999999</v>
      </c>
      <c r="K1341" s="134">
        <f>K1340+K1284</f>
        <v>309.69600000000003</v>
      </c>
      <c r="L1341" s="134">
        <f>L1340+L1284</f>
        <v>2111.9699999999998</v>
      </c>
      <c r="M1341" s="134"/>
      <c r="N1341" s="139">
        <f>N1340+N1284</f>
        <v>121.69549300000001</v>
      </c>
    </row>
    <row r="1342" spans="1:14" ht="21" x14ac:dyDescent="0.2">
      <c r="A1342" s="71" t="s">
        <v>1</v>
      </c>
      <c r="B1342" s="91" t="s">
        <v>2</v>
      </c>
      <c r="C1342" s="306"/>
      <c r="D1342" s="306"/>
      <c r="E1342" s="71" t="s">
        <v>3</v>
      </c>
      <c r="F1342" s="71" t="s">
        <v>4</v>
      </c>
      <c r="G1342" s="71" t="s">
        <v>5</v>
      </c>
      <c r="H1342" s="71" t="s">
        <v>6</v>
      </c>
      <c r="I1342" s="71" t="s">
        <v>7</v>
      </c>
      <c r="J1342" s="71" t="s">
        <v>8</v>
      </c>
      <c r="K1342" s="71" t="s">
        <v>9</v>
      </c>
      <c r="L1342" s="71" t="s">
        <v>10</v>
      </c>
      <c r="M1342" s="73" t="s">
        <v>11</v>
      </c>
      <c r="N1342" s="138"/>
    </row>
    <row r="1343" spans="1:14" ht="15.75" customHeight="1" x14ac:dyDescent="0.2">
      <c r="A1343" s="495" t="s">
        <v>318</v>
      </c>
      <c r="B1343" s="497"/>
      <c r="C1343" s="302"/>
      <c r="D1343" s="302"/>
      <c r="E1343" s="94"/>
      <c r="F1343" s="94"/>
      <c r="G1343" s="94"/>
      <c r="H1343" s="94"/>
      <c r="I1343" s="94"/>
      <c r="J1343" s="94"/>
      <c r="K1343" s="94"/>
      <c r="L1343" s="94"/>
      <c r="M1343" s="73"/>
      <c r="N1343" s="138"/>
    </row>
    <row r="1344" spans="1:14" x14ac:dyDescent="0.2">
      <c r="A1344" s="494" t="s">
        <v>14</v>
      </c>
      <c r="B1344" s="495"/>
      <c r="C1344" s="301"/>
      <c r="D1344" s="301"/>
      <c r="E1344" s="93"/>
      <c r="F1344" s="93"/>
      <c r="G1344" s="93"/>
      <c r="H1344" s="93"/>
      <c r="I1344" s="93"/>
      <c r="J1344" s="93"/>
      <c r="K1344" s="93"/>
      <c r="L1344" s="93"/>
      <c r="M1344" s="73"/>
      <c r="N1344" s="138"/>
    </row>
    <row r="1345" spans="1:14" x14ac:dyDescent="0.2">
      <c r="A1345" s="93" t="s">
        <v>264</v>
      </c>
      <c r="B1345" s="479" t="s">
        <v>352</v>
      </c>
      <c r="C1345" s="305"/>
      <c r="D1345" s="305"/>
      <c r="E1345" s="93" t="s">
        <v>353</v>
      </c>
      <c r="F1345" s="93">
        <v>33.299999999999997</v>
      </c>
      <c r="G1345" s="93">
        <v>33.299999999999997</v>
      </c>
      <c r="H1345" s="93"/>
      <c r="I1345" s="93">
        <v>3.53</v>
      </c>
      <c r="J1345" s="93">
        <v>0.37</v>
      </c>
      <c r="K1345" s="93">
        <v>23.81</v>
      </c>
      <c r="L1345" s="93">
        <v>114.6</v>
      </c>
      <c r="M1345" s="73">
        <v>30</v>
      </c>
      <c r="N1345" s="138">
        <f t="shared" si="113"/>
        <v>0.99899999999999989</v>
      </c>
    </row>
    <row r="1346" spans="1:14" ht="12.75" customHeight="1" x14ac:dyDescent="0.2">
      <c r="A1346" s="93"/>
      <c r="B1346" s="479"/>
      <c r="C1346" s="431">
        <v>150</v>
      </c>
      <c r="D1346" s="305">
        <v>200</v>
      </c>
      <c r="E1346" s="93" t="s">
        <v>23</v>
      </c>
      <c r="F1346" s="93">
        <v>3.5</v>
      </c>
      <c r="G1346" s="93">
        <v>3.5</v>
      </c>
      <c r="H1346" s="93"/>
      <c r="I1346" s="93">
        <v>2.8000000000000001E-2</v>
      </c>
      <c r="J1346" s="93">
        <v>2.54</v>
      </c>
      <c r="K1346" s="93">
        <v>9.0999999999999998E-2</v>
      </c>
      <c r="L1346" s="93">
        <v>23.14</v>
      </c>
      <c r="M1346" s="73">
        <v>260</v>
      </c>
      <c r="N1346" s="138">
        <f t="shared" si="113"/>
        <v>0.91</v>
      </c>
    </row>
    <row r="1347" spans="1:14" x14ac:dyDescent="0.2">
      <c r="A1347" s="93"/>
      <c r="B1347" s="102"/>
      <c r="C1347" s="305"/>
      <c r="D1347" s="305"/>
      <c r="E1347" s="93" t="s">
        <v>22</v>
      </c>
      <c r="F1347" s="93">
        <v>2</v>
      </c>
      <c r="G1347" s="93">
        <v>2</v>
      </c>
      <c r="H1347" s="93"/>
      <c r="I1347" s="93"/>
      <c r="J1347" s="93" t="s">
        <v>267</v>
      </c>
      <c r="K1347" s="93"/>
      <c r="L1347" s="93"/>
      <c r="M1347" s="73">
        <v>8</v>
      </c>
      <c r="N1347" s="138">
        <f t="shared" si="113"/>
        <v>1.6E-2</v>
      </c>
    </row>
    <row r="1348" spans="1:14" x14ac:dyDescent="0.2">
      <c r="A1348" s="93"/>
      <c r="B1348" s="102"/>
      <c r="C1348" s="305"/>
      <c r="D1348" s="305"/>
      <c r="E1348" s="93"/>
      <c r="F1348" s="93"/>
      <c r="G1348" s="93"/>
      <c r="H1348" s="93"/>
      <c r="I1348" s="94">
        <f>SUM(I1345:I1347)</f>
        <v>3.5579999999999998</v>
      </c>
      <c r="J1348" s="94">
        <f t="shared" ref="J1348:L1348" si="119">SUM(J1345:J1347)</f>
        <v>2.91</v>
      </c>
      <c r="K1348" s="94">
        <f t="shared" si="119"/>
        <v>23.901</v>
      </c>
      <c r="L1348" s="94">
        <f t="shared" si="119"/>
        <v>137.74</v>
      </c>
      <c r="M1348" s="94"/>
      <c r="N1348" s="139">
        <f>SUM(N1345:N1347)</f>
        <v>1.9249999999999998</v>
      </c>
    </row>
    <row r="1349" spans="1:14" ht="22.5" x14ac:dyDescent="0.2">
      <c r="A1349" s="93" t="s">
        <v>268</v>
      </c>
      <c r="B1349" s="479" t="s">
        <v>100</v>
      </c>
      <c r="C1349" s="305">
        <v>200</v>
      </c>
      <c r="D1349" s="305">
        <v>200</v>
      </c>
      <c r="E1349" s="93" t="s">
        <v>100</v>
      </c>
      <c r="F1349" s="93">
        <v>6</v>
      </c>
      <c r="G1349" s="93"/>
      <c r="H1349" s="93"/>
      <c r="I1349" s="93">
        <v>0.9</v>
      </c>
      <c r="J1349" s="93">
        <v>0.21</v>
      </c>
      <c r="K1349" s="93"/>
      <c r="L1349" s="93"/>
      <c r="M1349" s="73">
        <v>249</v>
      </c>
      <c r="N1349" s="138">
        <f t="shared" si="113"/>
        <v>1.494</v>
      </c>
    </row>
    <row r="1350" spans="1:14" x14ac:dyDescent="0.2">
      <c r="A1350" s="93"/>
      <c r="B1350" s="479"/>
      <c r="C1350" s="305"/>
      <c r="D1350" s="305"/>
      <c r="E1350" s="93" t="s">
        <v>20</v>
      </c>
      <c r="F1350" s="93">
        <v>18</v>
      </c>
      <c r="G1350" s="93"/>
      <c r="H1350" s="93"/>
      <c r="I1350" s="93"/>
      <c r="J1350" s="93" t="s">
        <v>21</v>
      </c>
      <c r="K1350" s="93">
        <v>17.96</v>
      </c>
      <c r="L1350" s="93">
        <v>68.22</v>
      </c>
      <c r="M1350" s="73">
        <v>54</v>
      </c>
      <c r="N1350" s="138">
        <f t="shared" si="113"/>
        <v>0.97199999999999998</v>
      </c>
    </row>
    <row r="1351" spans="1:14" x14ac:dyDescent="0.2">
      <c r="A1351" s="93"/>
      <c r="B1351" s="102"/>
      <c r="C1351" s="305"/>
      <c r="D1351" s="305"/>
      <c r="E1351" s="93" t="s">
        <v>143</v>
      </c>
      <c r="F1351" s="93">
        <v>110</v>
      </c>
      <c r="G1351" s="93"/>
      <c r="H1351" s="93"/>
      <c r="I1351" s="93">
        <v>3.08</v>
      </c>
      <c r="J1351" s="93">
        <v>3.52</v>
      </c>
      <c r="K1351" s="93">
        <v>2.35</v>
      </c>
      <c r="L1351" s="93">
        <v>63.8</v>
      </c>
      <c r="M1351" s="73">
        <v>37.549999999999997</v>
      </c>
      <c r="N1351" s="138">
        <f t="shared" si="113"/>
        <v>4.1304999999999996</v>
      </c>
    </row>
    <row r="1352" spans="1:14" x14ac:dyDescent="0.2">
      <c r="A1352" s="93"/>
      <c r="B1352" s="102"/>
      <c r="C1352" s="305"/>
      <c r="D1352" s="305"/>
      <c r="E1352" s="93"/>
      <c r="F1352" s="93"/>
      <c r="G1352" s="93"/>
      <c r="H1352" s="93">
        <v>200</v>
      </c>
      <c r="I1352" s="94">
        <f>SUM(I1349:I1351)</f>
        <v>3.98</v>
      </c>
      <c r="J1352" s="94">
        <f t="shared" ref="J1352:L1352" si="120">SUM(J1349:J1351)</f>
        <v>3.73</v>
      </c>
      <c r="K1352" s="94">
        <f t="shared" si="120"/>
        <v>20.310000000000002</v>
      </c>
      <c r="L1352" s="94">
        <f t="shared" si="120"/>
        <v>132.01999999999998</v>
      </c>
      <c r="M1352" s="94"/>
      <c r="N1352" s="139">
        <f>SUM(N1349:N1351)</f>
        <v>6.5964999999999998</v>
      </c>
    </row>
    <row r="1353" spans="1:14" x14ac:dyDescent="0.2">
      <c r="A1353" s="93" t="s">
        <v>29</v>
      </c>
      <c r="B1353" s="474" t="s">
        <v>30</v>
      </c>
      <c r="C1353" s="324">
        <v>70</v>
      </c>
      <c r="D1353" s="324">
        <v>90</v>
      </c>
      <c r="E1353" s="76" t="s">
        <v>31</v>
      </c>
      <c r="F1353" s="76">
        <v>80</v>
      </c>
      <c r="G1353" s="76">
        <v>80</v>
      </c>
      <c r="H1353" s="74"/>
      <c r="I1353" s="76">
        <v>6.96</v>
      </c>
      <c r="J1353" s="76">
        <v>1.2</v>
      </c>
      <c r="K1353" s="76">
        <v>32.96</v>
      </c>
      <c r="L1353" s="76">
        <v>181</v>
      </c>
      <c r="M1353" s="73">
        <v>33.33</v>
      </c>
      <c r="N1353" s="138">
        <f t="shared" si="113"/>
        <v>2.6663999999999994</v>
      </c>
    </row>
    <row r="1354" spans="1:14" ht="15.75" customHeight="1" x14ac:dyDescent="0.2">
      <c r="A1354" s="93"/>
      <c r="B1354" s="474"/>
      <c r="C1354" s="324">
        <v>10</v>
      </c>
      <c r="D1354" s="324">
        <v>10</v>
      </c>
      <c r="E1354" s="76" t="s">
        <v>32</v>
      </c>
      <c r="F1354" s="76">
        <v>10</v>
      </c>
      <c r="G1354" s="76"/>
      <c r="H1354" s="74"/>
      <c r="I1354" s="76">
        <v>2.68</v>
      </c>
      <c r="J1354" s="76">
        <v>2.57</v>
      </c>
      <c r="K1354" s="76" t="s">
        <v>21</v>
      </c>
      <c r="L1354" s="76">
        <v>33.79</v>
      </c>
      <c r="M1354" s="73">
        <v>316.5</v>
      </c>
      <c r="N1354" s="138">
        <f t="shared" si="113"/>
        <v>3.165</v>
      </c>
    </row>
    <row r="1355" spans="1:14" x14ac:dyDescent="0.2">
      <c r="A1355" s="93"/>
      <c r="B1355" s="72"/>
      <c r="C1355" s="324">
        <v>10</v>
      </c>
      <c r="D1355" s="324">
        <v>10</v>
      </c>
      <c r="E1355" s="76" t="s">
        <v>33</v>
      </c>
      <c r="F1355" s="76">
        <v>10</v>
      </c>
      <c r="G1355" s="76"/>
      <c r="H1355" s="74"/>
      <c r="I1355" s="76">
        <v>0.08</v>
      </c>
      <c r="J1355" s="76">
        <v>7.25</v>
      </c>
      <c r="K1355" s="76">
        <v>0.26</v>
      </c>
      <c r="L1355" s="76">
        <v>66.099999999999994</v>
      </c>
      <c r="M1355" s="73">
        <v>260</v>
      </c>
      <c r="N1355" s="138">
        <f t="shared" si="113"/>
        <v>2.6</v>
      </c>
    </row>
    <row r="1356" spans="1:14" ht="33.75" x14ac:dyDescent="0.2">
      <c r="A1356" s="93"/>
      <c r="B1356" s="72"/>
      <c r="C1356" s="324"/>
      <c r="D1356" s="324"/>
      <c r="E1356" s="76"/>
      <c r="F1356" s="76"/>
      <c r="G1356" s="76"/>
      <c r="H1356" s="74" t="s">
        <v>35</v>
      </c>
      <c r="I1356" s="78">
        <f>SUM(I1353:I1355)</f>
        <v>9.7200000000000006</v>
      </c>
      <c r="J1356" s="78">
        <f t="shared" ref="J1356:L1356" si="121">SUM(J1353:J1355)</f>
        <v>11.02</v>
      </c>
      <c r="K1356" s="78">
        <f t="shared" si="121"/>
        <v>33.22</v>
      </c>
      <c r="L1356" s="78">
        <f t="shared" si="121"/>
        <v>280.89</v>
      </c>
      <c r="M1356" s="78"/>
      <c r="N1356" s="139">
        <f>SUM(N1353:N1355)</f>
        <v>8.4314</v>
      </c>
    </row>
    <row r="1357" spans="1:14" x14ac:dyDescent="0.2">
      <c r="A1357" s="93"/>
      <c r="B1357" s="102" t="s">
        <v>144</v>
      </c>
      <c r="C1357" s="305">
        <v>120</v>
      </c>
      <c r="D1357" s="305">
        <v>120</v>
      </c>
      <c r="E1357" s="93" t="s">
        <v>145</v>
      </c>
      <c r="F1357" s="93">
        <v>120</v>
      </c>
      <c r="G1357" s="93">
        <v>120</v>
      </c>
      <c r="H1357" s="93">
        <v>120</v>
      </c>
      <c r="I1357" s="94">
        <v>1.8</v>
      </c>
      <c r="J1357" s="94">
        <v>8.4000000000000005E-2</v>
      </c>
      <c r="K1357" s="94">
        <v>18.649999999999999</v>
      </c>
      <c r="L1357" s="124">
        <v>74.760000000000005</v>
      </c>
      <c r="M1357" s="73">
        <v>99</v>
      </c>
      <c r="N1357" s="139">
        <f t="shared" si="113"/>
        <v>11.88</v>
      </c>
    </row>
    <row r="1358" spans="1:14" x14ac:dyDescent="0.2">
      <c r="A1358" s="76" t="s">
        <v>38</v>
      </c>
      <c r="B1358" s="452" t="s">
        <v>430</v>
      </c>
      <c r="C1358" s="324">
        <v>200</v>
      </c>
      <c r="D1358" s="324">
        <v>200</v>
      </c>
      <c r="E1358" s="461" t="s">
        <v>430</v>
      </c>
      <c r="F1358" s="76">
        <v>200</v>
      </c>
      <c r="G1358" s="76">
        <v>200</v>
      </c>
      <c r="H1358" s="74">
        <v>200</v>
      </c>
      <c r="I1358" s="76"/>
      <c r="J1358" s="76"/>
      <c r="K1358" s="76">
        <v>19</v>
      </c>
      <c r="L1358" s="76">
        <v>75</v>
      </c>
      <c r="M1358" s="73">
        <v>70</v>
      </c>
      <c r="N1358" s="139">
        <f t="shared" si="113"/>
        <v>14</v>
      </c>
    </row>
    <row r="1359" spans="1:14" x14ac:dyDescent="0.2">
      <c r="A1359" s="93"/>
      <c r="B1359" s="165" t="s">
        <v>39</v>
      </c>
      <c r="C1359" s="301"/>
      <c r="D1359" s="301"/>
      <c r="E1359" s="93"/>
      <c r="F1359" s="93"/>
      <c r="G1359" s="93"/>
      <c r="H1359" s="93"/>
      <c r="I1359" s="124">
        <f>I1348+I1352+I1356+I1357+I1358</f>
        <v>19.058000000000003</v>
      </c>
      <c r="J1359" s="124">
        <f>J1348+J1352+J1356+J1357+J1358</f>
        <v>17.744</v>
      </c>
      <c r="K1359" s="124">
        <f>K1348+K1352+K1356+K1357+K1358</f>
        <v>115.08099999999999</v>
      </c>
      <c r="L1359" s="124">
        <f>L1348+L1352+L1356+L1357+L1358</f>
        <v>700.41</v>
      </c>
      <c r="M1359" s="124"/>
      <c r="N1359" s="139">
        <f>N1358+N1357+N1356+N1352+N1348</f>
        <v>42.832900000000002</v>
      </c>
    </row>
    <row r="1360" spans="1:14" x14ac:dyDescent="0.2">
      <c r="A1360" s="494" t="s">
        <v>269</v>
      </c>
      <c r="B1360" s="495"/>
      <c r="C1360" s="301"/>
      <c r="D1360" s="301"/>
      <c r="E1360" s="93"/>
      <c r="F1360" s="93"/>
      <c r="G1360" s="93"/>
      <c r="H1360" s="93"/>
      <c r="I1360" s="93"/>
      <c r="J1360" s="93"/>
      <c r="K1360" s="93"/>
      <c r="L1360" s="93"/>
      <c r="M1360" s="73"/>
      <c r="N1360" s="139"/>
    </row>
    <row r="1361" spans="1:14" x14ac:dyDescent="0.2">
      <c r="A1361" s="93" t="s">
        <v>270</v>
      </c>
      <c r="B1361" s="479" t="s">
        <v>146</v>
      </c>
      <c r="C1361" s="305"/>
      <c r="D1361" s="305"/>
      <c r="E1361" s="93" t="s">
        <v>147</v>
      </c>
      <c r="F1361" s="93">
        <v>99.8</v>
      </c>
      <c r="G1361" s="93">
        <v>74.84</v>
      </c>
      <c r="H1361" s="93"/>
      <c r="I1361" s="103">
        <v>1.49</v>
      </c>
      <c r="J1361" s="110">
        <v>0.08</v>
      </c>
      <c r="K1361" s="93">
        <v>7.64</v>
      </c>
      <c r="L1361" s="93">
        <v>33.53</v>
      </c>
      <c r="M1361" s="73">
        <v>13</v>
      </c>
      <c r="N1361" s="138">
        <f t="shared" si="113"/>
        <v>1.2973999999999999</v>
      </c>
    </row>
    <row r="1362" spans="1:14" x14ac:dyDescent="0.2">
      <c r="A1362" s="93"/>
      <c r="B1362" s="479"/>
      <c r="C1362" s="305">
        <v>80</v>
      </c>
      <c r="D1362" s="305">
        <v>120</v>
      </c>
      <c r="E1362" s="93" t="s">
        <v>45</v>
      </c>
      <c r="F1362" s="93">
        <v>40</v>
      </c>
      <c r="G1362" s="93">
        <v>36</v>
      </c>
      <c r="H1362" s="93"/>
      <c r="I1362" s="93">
        <v>0.16</v>
      </c>
      <c r="J1362" s="93">
        <v>4</v>
      </c>
      <c r="K1362" s="93">
        <v>4.0999999999999996</v>
      </c>
      <c r="L1362" s="93">
        <v>15.84</v>
      </c>
      <c r="M1362" s="73">
        <v>99</v>
      </c>
      <c r="N1362" s="138">
        <f t="shared" si="113"/>
        <v>3.96</v>
      </c>
    </row>
    <row r="1363" spans="1:14" x14ac:dyDescent="0.2">
      <c r="A1363" s="93"/>
      <c r="B1363" s="102"/>
      <c r="C1363" s="305"/>
      <c r="D1363" s="305"/>
      <c r="E1363" s="93" t="s">
        <v>20</v>
      </c>
      <c r="F1363" s="93">
        <v>5</v>
      </c>
      <c r="G1363" s="93">
        <v>5</v>
      </c>
      <c r="H1363" s="93"/>
      <c r="I1363" s="93"/>
      <c r="J1363" s="93" t="s">
        <v>21</v>
      </c>
      <c r="K1363" s="93">
        <v>4.99</v>
      </c>
      <c r="L1363" s="93">
        <v>18.95</v>
      </c>
      <c r="M1363" s="73">
        <v>54</v>
      </c>
      <c r="N1363" s="138">
        <f t="shared" ref="N1363:N1424" si="122">F1363*M1363/1000</f>
        <v>0.27</v>
      </c>
    </row>
    <row r="1364" spans="1:14" ht="22.5" x14ac:dyDescent="0.2">
      <c r="A1364" s="93"/>
      <c r="B1364" s="102"/>
      <c r="C1364" s="305"/>
      <c r="D1364" s="305"/>
      <c r="E1364" s="93" t="s">
        <v>51</v>
      </c>
      <c r="F1364" s="93">
        <v>5</v>
      </c>
      <c r="G1364" s="93">
        <v>5</v>
      </c>
      <c r="H1364" s="93"/>
      <c r="I1364" s="93">
        <v>0.04</v>
      </c>
      <c r="J1364" s="93">
        <v>3.63</v>
      </c>
      <c r="K1364" s="93">
        <v>13.2</v>
      </c>
      <c r="L1364" s="93">
        <v>33.049999999999997</v>
      </c>
      <c r="M1364" s="73">
        <v>74</v>
      </c>
      <c r="N1364" s="138">
        <f t="shared" si="122"/>
        <v>0.37</v>
      </c>
    </row>
    <row r="1365" spans="1:14" x14ac:dyDescent="0.2">
      <c r="A1365" s="93"/>
      <c r="B1365" s="102"/>
      <c r="C1365" s="305"/>
      <c r="D1365" s="305"/>
      <c r="E1365" s="93"/>
      <c r="F1365" s="93"/>
      <c r="G1365" s="93"/>
      <c r="H1365" s="93">
        <v>100</v>
      </c>
      <c r="I1365" s="120">
        <f>SUM(I1361:I1364)</f>
        <v>1.69</v>
      </c>
      <c r="J1365" s="120">
        <f t="shared" ref="J1365:L1365" si="123">SUM(J1361:J1364)</f>
        <v>7.71</v>
      </c>
      <c r="K1365" s="120">
        <f t="shared" si="123"/>
        <v>29.929999999999996</v>
      </c>
      <c r="L1365" s="120">
        <f t="shared" si="123"/>
        <v>101.37</v>
      </c>
      <c r="M1365" s="120"/>
      <c r="N1365" s="139">
        <f>SUM(N1361:N1364)</f>
        <v>5.8974000000000002</v>
      </c>
    </row>
    <row r="1366" spans="1:14" ht="15" customHeight="1" x14ac:dyDescent="0.2">
      <c r="A1366" s="93" t="s">
        <v>271</v>
      </c>
      <c r="B1366" s="479" t="s">
        <v>272</v>
      </c>
      <c r="C1366" s="305"/>
      <c r="D1366" s="305"/>
      <c r="E1366" s="93" t="s">
        <v>196</v>
      </c>
      <c r="F1366" s="93">
        <v>40</v>
      </c>
      <c r="G1366" s="93">
        <v>40</v>
      </c>
      <c r="H1366" s="93"/>
      <c r="I1366" s="93">
        <v>0.63</v>
      </c>
      <c r="J1366" s="93">
        <v>0.56999999999999995</v>
      </c>
      <c r="K1366" s="93">
        <v>0.03</v>
      </c>
      <c r="L1366" s="93">
        <v>7.85</v>
      </c>
      <c r="M1366" s="73">
        <v>175</v>
      </c>
      <c r="N1366" s="138">
        <f t="shared" si="122"/>
        <v>7</v>
      </c>
    </row>
    <row r="1367" spans="1:14" ht="22.5" x14ac:dyDescent="0.2">
      <c r="A1367" s="93"/>
      <c r="B1367" s="479"/>
      <c r="C1367" s="431" t="s">
        <v>57</v>
      </c>
      <c r="D1367" s="431" t="s">
        <v>57</v>
      </c>
      <c r="E1367" s="93" t="s">
        <v>52</v>
      </c>
      <c r="F1367" s="93">
        <v>12</v>
      </c>
      <c r="G1367" s="93">
        <v>10</v>
      </c>
      <c r="H1367" s="93"/>
      <c r="I1367" s="93">
        <v>0.13</v>
      </c>
      <c r="J1367" s="93" t="s">
        <v>21</v>
      </c>
      <c r="K1367" s="93">
        <v>0.91</v>
      </c>
      <c r="L1367" s="93">
        <v>4.0999999999999996</v>
      </c>
      <c r="M1367" s="73">
        <v>22</v>
      </c>
      <c r="N1367" s="138">
        <f t="shared" si="122"/>
        <v>0.26400000000000001</v>
      </c>
    </row>
    <row r="1368" spans="1:14" x14ac:dyDescent="0.2">
      <c r="A1368" s="93"/>
      <c r="B1368" s="102"/>
      <c r="C1368" s="305"/>
      <c r="D1368" s="305"/>
      <c r="E1368" s="93" t="s">
        <v>23</v>
      </c>
      <c r="F1368" s="93">
        <v>5</v>
      </c>
      <c r="G1368" s="93">
        <v>5</v>
      </c>
      <c r="H1368" s="93"/>
      <c r="I1368" s="93">
        <v>0.04</v>
      </c>
      <c r="J1368" s="93">
        <v>3.63</v>
      </c>
      <c r="K1368" s="93">
        <v>0.13</v>
      </c>
      <c r="L1368" s="93">
        <v>33.049999999999997</v>
      </c>
      <c r="M1368" s="73">
        <v>260</v>
      </c>
      <c r="N1368" s="138">
        <f t="shared" si="122"/>
        <v>1.3</v>
      </c>
    </row>
    <row r="1369" spans="1:14" x14ac:dyDescent="0.2">
      <c r="A1369" s="93"/>
      <c r="B1369" s="102"/>
      <c r="C1369" s="305"/>
      <c r="D1369" s="305"/>
      <c r="E1369" s="93" t="s">
        <v>43</v>
      </c>
      <c r="F1369" s="93">
        <v>12.5</v>
      </c>
      <c r="G1369" s="93">
        <v>10</v>
      </c>
      <c r="H1369" s="93"/>
      <c r="I1369" s="93">
        <v>0.13</v>
      </c>
      <c r="J1369" s="93">
        <v>0.01</v>
      </c>
      <c r="K1369" s="93">
        <v>0.71</v>
      </c>
      <c r="L1369" s="93">
        <v>3.3</v>
      </c>
      <c r="M1369" s="73">
        <v>17</v>
      </c>
      <c r="N1369" s="138">
        <f t="shared" si="122"/>
        <v>0.21249999999999999</v>
      </c>
    </row>
    <row r="1370" spans="1:14" x14ac:dyDescent="0.2">
      <c r="A1370" s="93"/>
      <c r="B1370" s="102"/>
      <c r="C1370" s="305"/>
      <c r="D1370" s="305"/>
      <c r="E1370" s="93" t="s">
        <v>54</v>
      </c>
      <c r="F1370" s="93">
        <v>237</v>
      </c>
      <c r="G1370" s="93">
        <v>237</v>
      </c>
      <c r="H1370" s="93"/>
      <c r="I1370" s="93">
        <v>1.95</v>
      </c>
      <c r="J1370" s="93">
        <v>4.9000000000000004</v>
      </c>
      <c r="K1370" s="93">
        <v>2.91</v>
      </c>
      <c r="L1370" s="93">
        <v>8.82</v>
      </c>
      <c r="M1370" s="73">
        <v>6</v>
      </c>
      <c r="N1370" s="138">
        <f t="shared" si="122"/>
        <v>1.4219999999999999</v>
      </c>
    </row>
    <row r="1371" spans="1:14" x14ac:dyDescent="0.2">
      <c r="A1371" s="93"/>
      <c r="B1371" s="102"/>
      <c r="C1371" s="305"/>
      <c r="D1371" s="305"/>
      <c r="E1371" s="117" t="s">
        <v>55</v>
      </c>
      <c r="F1371" s="117">
        <v>54</v>
      </c>
      <c r="G1371" s="117">
        <v>40</v>
      </c>
      <c r="H1371" s="93"/>
      <c r="I1371" s="117">
        <v>9.67</v>
      </c>
      <c r="J1371" s="117">
        <v>6.48</v>
      </c>
      <c r="K1371" s="117" t="s">
        <v>21</v>
      </c>
      <c r="L1371" s="117">
        <v>88.29</v>
      </c>
      <c r="M1371" s="73">
        <v>240</v>
      </c>
      <c r="N1371" s="138">
        <f t="shared" si="122"/>
        <v>12.96</v>
      </c>
    </row>
    <row r="1372" spans="1:14" ht="22.5" x14ac:dyDescent="0.2">
      <c r="A1372" s="93"/>
      <c r="B1372" s="102"/>
      <c r="C1372" s="305"/>
      <c r="D1372" s="305"/>
      <c r="E1372" s="93"/>
      <c r="F1372" s="93"/>
      <c r="G1372" s="93"/>
      <c r="H1372" s="93" t="s">
        <v>57</v>
      </c>
      <c r="I1372" s="94">
        <f>SUM(I1367:I1371)</f>
        <v>11.92</v>
      </c>
      <c r="J1372" s="94">
        <f t="shared" ref="J1372:L1372" si="124">SUM(J1367:J1371)</f>
        <v>15.02</v>
      </c>
      <c r="K1372" s="94">
        <f t="shared" si="124"/>
        <v>4.66</v>
      </c>
      <c r="L1372" s="94">
        <f t="shared" si="124"/>
        <v>137.56</v>
      </c>
      <c r="M1372" s="94"/>
      <c r="N1372" s="139">
        <f>SUM(N1366:N1371)</f>
        <v>23.158500000000004</v>
      </c>
    </row>
    <row r="1373" spans="1:14" x14ac:dyDescent="0.2">
      <c r="A1373" s="224" t="s">
        <v>273</v>
      </c>
      <c r="B1373" s="224" t="s">
        <v>175</v>
      </c>
      <c r="C1373" s="224"/>
      <c r="D1373" s="224"/>
      <c r="E1373" s="93" t="s">
        <v>60</v>
      </c>
      <c r="F1373" s="93">
        <v>52</v>
      </c>
      <c r="G1373" s="93">
        <v>38</v>
      </c>
      <c r="H1373" s="93"/>
      <c r="I1373" s="93">
        <v>10.23</v>
      </c>
      <c r="J1373" s="93">
        <v>6.6</v>
      </c>
      <c r="K1373" s="93">
        <v>0.23</v>
      </c>
      <c r="L1373" s="93">
        <v>89.9</v>
      </c>
      <c r="M1373" s="73">
        <v>240</v>
      </c>
      <c r="N1373" s="138">
        <f t="shared" si="122"/>
        <v>12.48</v>
      </c>
    </row>
    <row r="1374" spans="1:14" x14ac:dyDescent="0.2">
      <c r="A1374" s="224"/>
      <c r="B1374" s="224"/>
      <c r="C1374" s="224"/>
      <c r="D1374" s="224"/>
      <c r="E1374" s="93" t="s">
        <v>71</v>
      </c>
      <c r="F1374" s="93">
        <v>8</v>
      </c>
      <c r="G1374" s="93">
        <v>8</v>
      </c>
      <c r="H1374" s="93"/>
      <c r="I1374" s="93">
        <v>0.69</v>
      </c>
      <c r="J1374" s="93">
        <v>0.12</v>
      </c>
      <c r="K1374" s="93">
        <v>13.09</v>
      </c>
      <c r="L1374" s="93">
        <v>16.72</v>
      </c>
      <c r="M1374" s="73">
        <v>31.52</v>
      </c>
      <c r="N1374" s="138">
        <f t="shared" si="122"/>
        <v>0.25216</v>
      </c>
    </row>
    <row r="1375" spans="1:14" x14ac:dyDescent="0.2">
      <c r="A1375" s="93"/>
      <c r="B1375" s="102"/>
      <c r="C1375" s="305"/>
      <c r="D1375" s="305"/>
      <c r="E1375" s="93" t="s">
        <v>274</v>
      </c>
      <c r="F1375" s="93">
        <v>11</v>
      </c>
      <c r="G1375" s="93">
        <v>11</v>
      </c>
      <c r="H1375" s="93"/>
      <c r="I1375" s="93">
        <v>0.31</v>
      </c>
      <c r="J1375" s="93">
        <v>0.35</v>
      </c>
      <c r="K1375" s="93">
        <v>0.51</v>
      </c>
      <c r="L1375" s="93">
        <v>6.38</v>
      </c>
      <c r="M1375" s="73">
        <v>37.549999999999997</v>
      </c>
      <c r="N1375" s="138">
        <f t="shared" si="122"/>
        <v>0.41304999999999997</v>
      </c>
    </row>
    <row r="1376" spans="1:14" x14ac:dyDescent="0.2">
      <c r="A1376" s="93"/>
      <c r="B1376" s="102"/>
      <c r="C1376" s="305"/>
      <c r="D1376" s="305"/>
      <c r="E1376" s="93" t="s">
        <v>52</v>
      </c>
      <c r="F1376" s="93">
        <v>31</v>
      </c>
      <c r="G1376" s="93">
        <v>26</v>
      </c>
      <c r="H1376" s="93"/>
      <c r="I1376" s="93">
        <v>0.36</v>
      </c>
      <c r="J1376" s="93" t="s">
        <v>21</v>
      </c>
      <c r="K1376" s="93">
        <v>2.54</v>
      </c>
      <c r="L1376" s="93">
        <v>10.68</v>
      </c>
      <c r="M1376" s="73">
        <v>22</v>
      </c>
      <c r="N1376" s="138">
        <f t="shared" si="122"/>
        <v>0.68200000000000005</v>
      </c>
    </row>
    <row r="1377" spans="1:14" ht="22.5" x14ac:dyDescent="0.2">
      <c r="A1377" s="93"/>
      <c r="B1377" s="102"/>
      <c r="C1377" s="305"/>
      <c r="D1377" s="305"/>
      <c r="E1377" s="93" t="s">
        <v>51</v>
      </c>
      <c r="F1377" s="93">
        <v>4</v>
      </c>
      <c r="G1377" s="93">
        <v>4</v>
      </c>
      <c r="H1377" s="93"/>
      <c r="I1377" s="93"/>
      <c r="J1377" s="93">
        <v>3.99</v>
      </c>
      <c r="K1377" s="93" t="s">
        <v>21</v>
      </c>
      <c r="L1377" s="93">
        <v>35.96</v>
      </c>
      <c r="M1377" s="73">
        <v>74</v>
      </c>
      <c r="N1377" s="138">
        <f t="shared" si="122"/>
        <v>0.29599999999999999</v>
      </c>
    </row>
    <row r="1378" spans="1:14" x14ac:dyDescent="0.2">
      <c r="A1378" s="93"/>
      <c r="B1378" s="102"/>
      <c r="C1378" s="305"/>
      <c r="D1378" s="305"/>
      <c r="E1378" s="93" t="s">
        <v>91</v>
      </c>
      <c r="F1378" s="93">
        <v>5</v>
      </c>
      <c r="G1378" s="93">
        <v>5</v>
      </c>
      <c r="H1378" s="93"/>
      <c r="I1378" s="93">
        <v>0.63</v>
      </c>
      <c r="J1378" s="93">
        <v>0.56999999999999995</v>
      </c>
      <c r="K1378" s="93">
        <v>0.03</v>
      </c>
      <c r="L1378" s="93">
        <v>7.85</v>
      </c>
      <c r="M1378" s="73">
        <v>122.22</v>
      </c>
      <c r="N1378" s="138">
        <f t="shared" si="122"/>
        <v>0.61109999999999998</v>
      </c>
    </row>
    <row r="1379" spans="1:14" x14ac:dyDescent="0.2">
      <c r="A1379" s="93"/>
      <c r="B1379" s="102"/>
      <c r="C1379" s="305"/>
      <c r="D1379" s="305"/>
      <c r="E1379" s="93" t="s">
        <v>93</v>
      </c>
      <c r="F1379" s="117">
        <v>6</v>
      </c>
      <c r="G1379" s="117">
        <v>6</v>
      </c>
      <c r="H1379" s="93"/>
      <c r="I1379" s="93">
        <v>0.61</v>
      </c>
      <c r="J1379" s="93">
        <v>0.06</v>
      </c>
      <c r="K1379" s="93">
        <v>4.0999999999999996</v>
      </c>
      <c r="L1379" s="93">
        <v>20.04</v>
      </c>
      <c r="M1379" s="73">
        <v>31.52</v>
      </c>
      <c r="N1379" s="138">
        <f t="shared" si="122"/>
        <v>0.18912000000000001</v>
      </c>
    </row>
    <row r="1380" spans="1:14" x14ac:dyDescent="0.2">
      <c r="A1380" s="93"/>
      <c r="B1380" s="102"/>
      <c r="C1380" s="305"/>
      <c r="D1380" s="305"/>
      <c r="E1380" s="93" t="s">
        <v>95</v>
      </c>
      <c r="F1380" s="93"/>
      <c r="G1380" s="93">
        <v>82</v>
      </c>
      <c r="H1380" s="93"/>
      <c r="I1380" s="93"/>
      <c r="J1380" s="93"/>
      <c r="K1380" s="93"/>
      <c r="L1380" s="93"/>
      <c r="M1380" s="73"/>
      <c r="N1380" s="138"/>
    </row>
    <row r="1381" spans="1:14" ht="22.5" x14ac:dyDescent="0.2">
      <c r="A1381" s="93"/>
      <c r="B1381" s="102"/>
      <c r="C1381" s="305"/>
      <c r="D1381" s="305"/>
      <c r="E1381" s="93" t="s">
        <v>51</v>
      </c>
      <c r="F1381" s="93">
        <v>4</v>
      </c>
      <c r="G1381" s="93">
        <v>4</v>
      </c>
      <c r="H1381" s="93"/>
      <c r="I1381" s="93"/>
      <c r="J1381" s="93">
        <v>3.99</v>
      </c>
      <c r="K1381" s="93" t="s">
        <v>21</v>
      </c>
      <c r="L1381" s="103">
        <v>35.96</v>
      </c>
      <c r="M1381" s="73">
        <v>74</v>
      </c>
      <c r="N1381" s="138">
        <f t="shared" si="122"/>
        <v>0.29599999999999999</v>
      </c>
    </row>
    <row r="1382" spans="1:14" x14ac:dyDescent="0.2">
      <c r="A1382" s="93"/>
      <c r="B1382" s="102"/>
      <c r="C1382" s="305"/>
      <c r="D1382" s="305"/>
      <c r="E1382" s="93"/>
      <c r="F1382" s="93"/>
      <c r="G1382" s="93"/>
      <c r="H1382" s="93"/>
      <c r="I1382" s="94">
        <f>SUM(I1373:I1381)</f>
        <v>12.83</v>
      </c>
      <c r="J1382" s="94">
        <f>SUM(J1373:J1381)</f>
        <v>15.68</v>
      </c>
      <c r="K1382" s="94">
        <f>SUM(K1373:K1381)</f>
        <v>20.5</v>
      </c>
      <c r="L1382" s="94">
        <f>SUM(L1373:L1381)</f>
        <v>223.49</v>
      </c>
      <c r="M1382" s="94"/>
      <c r="N1382" s="139">
        <f>SUM(N1373:N1381)</f>
        <v>15.219430000000001</v>
      </c>
    </row>
    <row r="1383" spans="1:14" x14ac:dyDescent="0.2">
      <c r="A1383" s="489" t="s">
        <v>203</v>
      </c>
      <c r="B1383" s="490" t="s">
        <v>204</v>
      </c>
      <c r="C1383" s="330"/>
      <c r="D1383" s="330"/>
      <c r="E1383" s="177" t="s">
        <v>205</v>
      </c>
      <c r="F1383" s="177">
        <v>35.700000000000003</v>
      </c>
      <c r="G1383" s="177">
        <v>35.700000000000003</v>
      </c>
      <c r="H1383" s="177"/>
      <c r="I1383" s="177">
        <v>2.8</v>
      </c>
      <c r="J1383" s="177">
        <v>0.4</v>
      </c>
      <c r="K1383" s="177">
        <v>28.5</v>
      </c>
      <c r="L1383" s="177">
        <v>132</v>
      </c>
      <c r="M1383" s="113">
        <v>44</v>
      </c>
      <c r="N1383" s="138">
        <f t="shared" si="122"/>
        <v>1.5708000000000002</v>
      </c>
    </row>
    <row r="1384" spans="1:14" x14ac:dyDescent="0.2">
      <c r="A1384" s="489"/>
      <c r="B1384" s="491"/>
      <c r="C1384" s="331">
        <v>180</v>
      </c>
      <c r="D1384" s="331">
        <v>220</v>
      </c>
      <c r="E1384" s="177" t="s">
        <v>206</v>
      </c>
      <c r="F1384" s="177">
        <v>5</v>
      </c>
      <c r="G1384" s="177">
        <v>5</v>
      </c>
      <c r="H1384" s="177"/>
      <c r="I1384" s="177"/>
      <c r="J1384" s="177">
        <v>14.9</v>
      </c>
      <c r="K1384" s="177"/>
      <c r="L1384" s="177">
        <v>134.80000000000001</v>
      </c>
      <c r="M1384" s="113">
        <v>260</v>
      </c>
      <c r="N1384" s="138">
        <f t="shared" si="122"/>
        <v>1.3</v>
      </c>
    </row>
    <row r="1385" spans="1:14" x14ac:dyDescent="0.2">
      <c r="A1385" s="489"/>
      <c r="B1385" s="178"/>
      <c r="C1385" s="331"/>
      <c r="D1385" s="331"/>
      <c r="E1385" s="177" t="s">
        <v>207</v>
      </c>
      <c r="F1385" s="177">
        <v>2</v>
      </c>
      <c r="G1385" s="177">
        <v>2</v>
      </c>
      <c r="H1385" s="177"/>
      <c r="I1385" s="177"/>
      <c r="J1385" s="177"/>
      <c r="K1385" s="177"/>
      <c r="L1385" s="177"/>
      <c r="M1385" s="113">
        <v>8</v>
      </c>
      <c r="N1385" s="138">
        <f t="shared" si="122"/>
        <v>1.6E-2</v>
      </c>
    </row>
    <row r="1386" spans="1:14" x14ac:dyDescent="0.2">
      <c r="A1386" s="489"/>
      <c r="B1386" s="115"/>
      <c r="C1386" s="115"/>
      <c r="D1386" s="115"/>
      <c r="E1386" s="177" t="s">
        <v>208</v>
      </c>
      <c r="F1386" s="177"/>
      <c r="G1386" s="177"/>
      <c r="H1386" s="177">
        <v>200</v>
      </c>
      <c r="I1386" s="116">
        <f>SUM(I1383:I1385)</f>
        <v>2.8</v>
      </c>
      <c r="J1386" s="116">
        <f t="shared" ref="J1386:L1386" si="125">SUM(J1383:J1385)</f>
        <v>15.3</v>
      </c>
      <c r="K1386" s="116">
        <f t="shared" si="125"/>
        <v>28.5</v>
      </c>
      <c r="L1386" s="116">
        <f t="shared" si="125"/>
        <v>266.8</v>
      </c>
      <c r="M1386" s="116"/>
      <c r="N1386" s="139">
        <f>SUM(N1383:N1385)</f>
        <v>2.8868</v>
      </c>
    </row>
    <row r="1387" spans="1:14" x14ac:dyDescent="0.2">
      <c r="A1387" s="76" t="s">
        <v>180</v>
      </c>
      <c r="B1387" s="484" t="s">
        <v>181</v>
      </c>
      <c r="C1387" s="304"/>
      <c r="D1387" s="304"/>
      <c r="E1387" s="76" t="s">
        <v>45</v>
      </c>
      <c r="F1387" s="76">
        <v>25</v>
      </c>
      <c r="G1387" s="76">
        <v>22</v>
      </c>
      <c r="H1387" s="74"/>
      <c r="I1387" s="76">
        <v>0.1</v>
      </c>
      <c r="J1387" s="76">
        <v>0.09</v>
      </c>
      <c r="K1387" s="76">
        <v>2.2000000000000002</v>
      </c>
      <c r="L1387" s="76">
        <v>9.9</v>
      </c>
      <c r="M1387" s="73">
        <v>99</v>
      </c>
      <c r="N1387" s="138">
        <f t="shared" si="122"/>
        <v>2.4750000000000001</v>
      </c>
    </row>
    <row r="1388" spans="1:14" x14ac:dyDescent="0.2">
      <c r="A1388" s="76"/>
      <c r="B1388" s="485"/>
      <c r="C1388" s="313">
        <v>200</v>
      </c>
      <c r="D1388" s="313">
        <v>200</v>
      </c>
      <c r="E1388" s="76" t="s">
        <v>20</v>
      </c>
      <c r="F1388" s="76">
        <v>20</v>
      </c>
      <c r="G1388" s="76">
        <v>20</v>
      </c>
      <c r="H1388" s="74"/>
      <c r="I1388" s="76"/>
      <c r="J1388" s="76"/>
      <c r="K1388" s="76">
        <v>19.96</v>
      </c>
      <c r="L1388" s="76">
        <v>75.8</v>
      </c>
      <c r="M1388" s="73">
        <v>54</v>
      </c>
      <c r="N1388" s="138">
        <f t="shared" si="122"/>
        <v>1.08</v>
      </c>
    </row>
    <row r="1389" spans="1:14" x14ac:dyDescent="0.2">
      <c r="A1389" s="76"/>
      <c r="B1389" s="72"/>
      <c r="C1389" s="324"/>
      <c r="D1389" s="324"/>
      <c r="E1389" s="76"/>
      <c r="F1389" s="76"/>
      <c r="G1389" s="76"/>
      <c r="H1389" s="74">
        <v>200</v>
      </c>
      <c r="I1389" s="78">
        <f>SUM(I1387:I1388)</f>
        <v>0.1</v>
      </c>
      <c r="J1389" s="78">
        <f t="shared" ref="J1389:L1389" si="126">SUM(J1387:J1388)</f>
        <v>0.09</v>
      </c>
      <c r="K1389" s="78">
        <f t="shared" si="126"/>
        <v>22.16</v>
      </c>
      <c r="L1389" s="78">
        <f t="shared" si="126"/>
        <v>85.7</v>
      </c>
      <c r="M1389" s="78"/>
      <c r="N1389" s="139">
        <f>SUM(N1387:N1388)</f>
        <v>3.5550000000000002</v>
      </c>
    </row>
    <row r="1390" spans="1:14" x14ac:dyDescent="0.2">
      <c r="A1390" s="93"/>
      <c r="B1390" s="484" t="s">
        <v>71</v>
      </c>
      <c r="C1390" s="304"/>
      <c r="D1390" s="304"/>
      <c r="E1390" s="84" t="s">
        <v>72</v>
      </c>
      <c r="F1390" s="84">
        <v>40</v>
      </c>
      <c r="G1390" s="84">
        <v>40</v>
      </c>
      <c r="H1390" s="85">
        <v>40</v>
      </c>
      <c r="I1390" s="76">
        <v>3.48</v>
      </c>
      <c r="J1390" s="76">
        <v>0.6</v>
      </c>
      <c r="K1390" s="76">
        <v>16</v>
      </c>
      <c r="L1390" s="76">
        <v>83.6</v>
      </c>
      <c r="M1390" s="73">
        <v>33.33</v>
      </c>
      <c r="N1390" s="138">
        <f t="shared" si="122"/>
        <v>1.3331999999999997</v>
      </c>
    </row>
    <row r="1391" spans="1:14" x14ac:dyDescent="0.2">
      <c r="A1391" s="93"/>
      <c r="B1391" s="485"/>
      <c r="C1391" s="433" t="s">
        <v>373</v>
      </c>
      <c r="D1391" s="433" t="s">
        <v>374</v>
      </c>
      <c r="E1391" s="76" t="s">
        <v>73</v>
      </c>
      <c r="F1391" s="76">
        <v>80</v>
      </c>
      <c r="G1391" s="76">
        <v>80</v>
      </c>
      <c r="H1391" s="74">
        <v>80</v>
      </c>
      <c r="I1391" s="76">
        <v>5.28</v>
      </c>
      <c r="J1391" s="76">
        <v>0.96</v>
      </c>
      <c r="K1391" s="76">
        <v>28.24</v>
      </c>
      <c r="L1391" s="76">
        <v>144.80000000000001</v>
      </c>
      <c r="M1391" s="73">
        <v>31.52</v>
      </c>
      <c r="N1391" s="138">
        <f t="shared" si="122"/>
        <v>2.5215999999999998</v>
      </c>
    </row>
    <row r="1392" spans="1:14" x14ac:dyDescent="0.2">
      <c r="A1392" s="93"/>
      <c r="B1392" s="72"/>
      <c r="C1392" s="324"/>
      <c r="D1392" s="324"/>
      <c r="E1392" s="76"/>
      <c r="F1392" s="76"/>
      <c r="G1392" s="76"/>
      <c r="H1392" s="74"/>
      <c r="I1392" s="78">
        <f>SUM(I1390:I1391)</f>
        <v>8.76</v>
      </c>
      <c r="J1392" s="78">
        <f t="shared" ref="J1392:L1392" si="127">SUM(J1390:J1391)</f>
        <v>1.56</v>
      </c>
      <c r="K1392" s="78">
        <f t="shared" si="127"/>
        <v>44.239999999999995</v>
      </c>
      <c r="L1392" s="78">
        <f t="shared" si="127"/>
        <v>228.4</v>
      </c>
      <c r="M1392" s="78"/>
      <c r="N1392" s="139">
        <f>SUM(N1390:N1391)</f>
        <v>3.8547999999999996</v>
      </c>
    </row>
    <row r="1393" spans="1:14" x14ac:dyDescent="0.2">
      <c r="A1393" s="482" t="s">
        <v>275</v>
      </c>
      <c r="B1393" s="480" t="s">
        <v>276</v>
      </c>
      <c r="C1393" s="315"/>
      <c r="D1393" s="315"/>
      <c r="E1393" s="93" t="s">
        <v>64</v>
      </c>
      <c r="F1393" s="93">
        <v>31</v>
      </c>
      <c r="G1393" s="93">
        <v>31</v>
      </c>
      <c r="H1393" s="93">
        <v>100</v>
      </c>
      <c r="I1393" s="93">
        <v>3.22</v>
      </c>
      <c r="J1393" s="93">
        <v>0.34</v>
      </c>
      <c r="K1393" s="93">
        <v>21.91</v>
      </c>
      <c r="L1393" s="93">
        <v>104.5</v>
      </c>
      <c r="M1393" s="73">
        <v>18</v>
      </c>
      <c r="N1393" s="138">
        <f t="shared" si="122"/>
        <v>0.55800000000000005</v>
      </c>
    </row>
    <row r="1394" spans="1:14" x14ac:dyDescent="0.2">
      <c r="A1394" s="493"/>
      <c r="B1394" s="481"/>
      <c r="C1394" s="316">
        <v>100</v>
      </c>
      <c r="D1394" s="316">
        <v>100</v>
      </c>
      <c r="E1394" s="93" t="s">
        <v>128</v>
      </c>
      <c r="F1394" s="93">
        <v>1</v>
      </c>
      <c r="G1394" s="93">
        <v>10</v>
      </c>
      <c r="H1394" s="93"/>
      <c r="I1394" s="93">
        <v>1.04</v>
      </c>
      <c r="J1394" s="93">
        <v>0.11</v>
      </c>
      <c r="K1394" s="93">
        <v>6.91</v>
      </c>
      <c r="L1394" s="93">
        <v>33.700000000000003</v>
      </c>
      <c r="M1394" s="73">
        <v>18</v>
      </c>
      <c r="N1394" s="138">
        <f t="shared" si="122"/>
        <v>1.7999999999999999E-2</v>
      </c>
    </row>
    <row r="1395" spans="1:14" x14ac:dyDescent="0.2">
      <c r="A1395" s="493"/>
      <c r="B1395" s="102"/>
      <c r="C1395" s="305"/>
      <c r="D1395" s="305"/>
      <c r="E1395" s="93" t="s">
        <v>91</v>
      </c>
      <c r="F1395" s="93">
        <v>0.6</v>
      </c>
      <c r="G1395" s="93">
        <v>2.6</v>
      </c>
      <c r="H1395" s="93"/>
      <c r="I1395" s="93">
        <v>3.3</v>
      </c>
      <c r="J1395" s="93">
        <v>2.99</v>
      </c>
      <c r="K1395" s="93">
        <v>0.18</v>
      </c>
      <c r="L1395" s="93">
        <v>40.82</v>
      </c>
      <c r="M1395" s="73">
        <v>122.22</v>
      </c>
      <c r="N1395" s="138">
        <f t="shared" si="122"/>
        <v>7.3331999999999994E-2</v>
      </c>
    </row>
    <row r="1396" spans="1:14" x14ac:dyDescent="0.2">
      <c r="A1396" s="127"/>
      <c r="B1396" s="102"/>
      <c r="C1396" s="305"/>
      <c r="D1396" s="305"/>
      <c r="E1396" s="93" t="s">
        <v>23</v>
      </c>
      <c r="F1396" s="93">
        <v>31</v>
      </c>
      <c r="G1396" s="93">
        <v>3.1</v>
      </c>
      <c r="H1396" s="93"/>
      <c r="I1396" s="93">
        <v>0.248</v>
      </c>
      <c r="J1396" s="93">
        <v>22.5</v>
      </c>
      <c r="K1396" s="93">
        <v>0.81</v>
      </c>
      <c r="L1396" s="93">
        <v>204.91</v>
      </c>
      <c r="M1396" s="73">
        <v>260</v>
      </c>
      <c r="N1396" s="138">
        <f t="shared" si="122"/>
        <v>8.06</v>
      </c>
    </row>
    <row r="1397" spans="1:14" x14ac:dyDescent="0.2">
      <c r="A1397" s="127"/>
      <c r="B1397" s="102"/>
      <c r="C1397" s="305"/>
      <c r="D1397" s="305"/>
      <c r="E1397" s="93" t="s">
        <v>20</v>
      </c>
      <c r="F1397" s="93">
        <v>10</v>
      </c>
      <c r="G1397" s="93">
        <v>10</v>
      </c>
      <c r="H1397" s="93"/>
      <c r="I1397" s="93" t="s">
        <v>21</v>
      </c>
      <c r="J1397" s="93" t="s">
        <v>21</v>
      </c>
      <c r="K1397" s="93">
        <v>9.98</v>
      </c>
      <c r="L1397" s="93">
        <v>37.9</v>
      </c>
      <c r="M1397" s="73">
        <v>54</v>
      </c>
      <c r="N1397" s="138">
        <f t="shared" si="122"/>
        <v>0.54</v>
      </c>
    </row>
    <row r="1398" spans="1:14" x14ac:dyDescent="0.2">
      <c r="A1398" s="128"/>
      <c r="B1398" s="102"/>
      <c r="C1398" s="305"/>
      <c r="D1398" s="305"/>
      <c r="E1398" s="93" t="s">
        <v>127</v>
      </c>
      <c r="F1398" s="93">
        <v>1.2</v>
      </c>
      <c r="G1398" s="93">
        <v>12</v>
      </c>
      <c r="H1398" s="93"/>
      <c r="I1398" s="93" t="s">
        <v>21</v>
      </c>
      <c r="J1398" s="93" t="s">
        <v>21</v>
      </c>
      <c r="K1398" s="93" t="s">
        <v>21</v>
      </c>
      <c r="L1398" s="93" t="s">
        <v>21</v>
      </c>
      <c r="M1398" s="73">
        <v>450</v>
      </c>
      <c r="N1398" s="138">
        <f t="shared" si="122"/>
        <v>0.54</v>
      </c>
    </row>
    <row r="1399" spans="1:14" x14ac:dyDescent="0.2">
      <c r="A1399" s="93"/>
      <c r="B1399" s="102"/>
      <c r="C1399" s="305"/>
      <c r="D1399" s="305"/>
      <c r="E1399" s="93" t="s">
        <v>143</v>
      </c>
      <c r="F1399" s="93">
        <v>125</v>
      </c>
      <c r="G1399" s="93">
        <v>125</v>
      </c>
      <c r="H1399" s="93"/>
      <c r="I1399" s="93">
        <v>3.35</v>
      </c>
      <c r="J1399" s="103">
        <v>3.13</v>
      </c>
      <c r="K1399" s="93">
        <v>5.91</v>
      </c>
      <c r="L1399" s="93">
        <v>50.65</v>
      </c>
      <c r="M1399" s="73">
        <v>37.549999999999997</v>
      </c>
      <c r="N1399" s="138">
        <f t="shared" si="122"/>
        <v>4.6937499999999996</v>
      </c>
    </row>
    <row r="1400" spans="1:14" x14ac:dyDescent="0.2">
      <c r="A1400" s="93"/>
      <c r="B1400" s="102"/>
      <c r="C1400" s="305"/>
      <c r="D1400" s="305"/>
      <c r="E1400" s="93" t="s">
        <v>22</v>
      </c>
      <c r="F1400" s="93">
        <v>4</v>
      </c>
      <c r="G1400" s="93">
        <v>4</v>
      </c>
      <c r="H1400" s="93"/>
      <c r="I1400" s="93" t="s">
        <v>21</v>
      </c>
      <c r="J1400" s="93" t="s">
        <v>21</v>
      </c>
      <c r="K1400" s="93" t="s">
        <v>21</v>
      </c>
      <c r="L1400" s="117"/>
      <c r="M1400" s="73">
        <v>8</v>
      </c>
      <c r="N1400" s="138">
        <f t="shared" si="122"/>
        <v>3.2000000000000001E-2</v>
      </c>
    </row>
    <row r="1401" spans="1:14" x14ac:dyDescent="0.2">
      <c r="A1401" s="93"/>
      <c r="B1401" s="102"/>
      <c r="C1401" s="305"/>
      <c r="D1401" s="305"/>
      <c r="E1401" s="93" t="s">
        <v>277</v>
      </c>
      <c r="F1401" s="93">
        <v>50</v>
      </c>
      <c r="G1401" s="93">
        <v>50</v>
      </c>
      <c r="H1401" s="93"/>
      <c r="I1401" s="93" t="s">
        <v>21</v>
      </c>
      <c r="J1401" s="93" t="s">
        <v>21</v>
      </c>
      <c r="K1401" s="93" t="s">
        <v>21</v>
      </c>
      <c r="L1401" s="93" t="s">
        <v>21</v>
      </c>
      <c r="M1401" s="73"/>
      <c r="N1401" s="138"/>
    </row>
    <row r="1402" spans="1:14" x14ac:dyDescent="0.2">
      <c r="A1402" s="93"/>
      <c r="B1402" s="102"/>
      <c r="C1402" s="305"/>
      <c r="D1402" s="305"/>
      <c r="E1402" s="93" t="s">
        <v>131</v>
      </c>
      <c r="F1402" s="93"/>
      <c r="G1402" s="93"/>
      <c r="H1402" s="93"/>
      <c r="I1402" s="93" t="s">
        <v>21</v>
      </c>
      <c r="J1402" s="93" t="s">
        <v>21</v>
      </c>
      <c r="K1402" s="93" t="s">
        <v>21</v>
      </c>
      <c r="L1402" s="93" t="s">
        <v>21</v>
      </c>
      <c r="M1402" s="73"/>
      <c r="N1402" s="138"/>
    </row>
    <row r="1403" spans="1:14" x14ac:dyDescent="0.2">
      <c r="A1403" s="93"/>
      <c r="B1403" s="102"/>
      <c r="C1403" s="305"/>
      <c r="D1403" s="305"/>
      <c r="E1403" s="93" t="s">
        <v>153</v>
      </c>
      <c r="F1403" s="93">
        <v>30.6</v>
      </c>
      <c r="G1403" s="93">
        <v>22.5</v>
      </c>
      <c r="H1403" s="93"/>
      <c r="I1403" s="93">
        <v>5.69</v>
      </c>
      <c r="J1403" s="93">
        <v>3.67</v>
      </c>
      <c r="K1403" s="93"/>
      <c r="L1403" s="93">
        <v>50.3</v>
      </c>
      <c r="M1403" s="73">
        <v>240</v>
      </c>
      <c r="N1403" s="138">
        <f t="shared" si="122"/>
        <v>7.3440000000000003</v>
      </c>
    </row>
    <row r="1404" spans="1:14" x14ac:dyDescent="0.2">
      <c r="A1404" s="93"/>
      <c r="B1404" s="102"/>
      <c r="C1404" s="305"/>
      <c r="D1404" s="305"/>
      <c r="E1404" s="93" t="s">
        <v>50</v>
      </c>
      <c r="F1404" s="93">
        <v>39.299999999999997</v>
      </c>
      <c r="G1404" s="93">
        <v>29.5</v>
      </c>
      <c r="H1404" s="93"/>
      <c r="I1404" s="93">
        <v>0.59</v>
      </c>
      <c r="J1404" s="93">
        <v>0.11</v>
      </c>
      <c r="K1404" s="93" t="s">
        <v>21</v>
      </c>
      <c r="L1404" s="93">
        <v>24.19</v>
      </c>
      <c r="M1404" s="73">
        <v>17</v>
      </c>
      <c r="N1404" s="138">
        <f t="shared" si="122"/>
        <v>0.66809999999999992</v>
      </c>
    </row>
    <row r="1405" spans="1:14" ht="13.5" customHeight="1" x14ac:dyDescent="0.2">
      <c r="A1405" s="93"/>
      <c r="B1405" s="102"/>
      <c r="C1405" s="305"/>
      <c r="D1405" s="305"/>
      <c r="E1405" s="93" t="s">
        <v>52</v>
      </c>
      <c r="F1405" s="93">
        <v>10.1</v>
      </c>
      <c r="G1405" s="93">
        <v>8.5</v>
      </c>
      <c r="H1405" s="93"/>
      <c r="I1405" s="93">
        <v>0.14000000000000001</v>
      </c>
      <c r="J1405" s="93" t="s">
        <v>21</v>
      </c>
      <c r="K1405" s="93">
        <v>0.97</v>
      </c>
      <c r="L1405" s="93">
        <v>4.13</v>
      </c>
      <c r="M1405" s="73">
        <v>22</v>
      </c>
      <c r="N1405" s="138">
        <f t="shared" si="122"/>
        <v>0.22219999999999998</v>
      </c>
    </row>
    <row r="1406" spans="1:14" x14ac:dyDescent="0.2">
      <c r="A1406" s="93"/>
      <c r="B1406" s="102"/>
      <c r="C1406" s="305"/>
      <c r="D1406" s="305"/>
      <c r="E1406" s="93" t="s">
        <v>23</v>
      </c>
      <c r="F1406" s="93">
        <v>6.5</v>
      </c>
      <c r="G1406" s="93">
        <v>6.5</v>
      </c>
      <c r="H1406" s="93"/>
      <c r="I1406" s="93">
        <v>0.05</v>
      </c>
      <c r="J1406" s="93">
        <v>4.71</v>
      </c>
      <c r="K1406" s="93">
        <v>0.16</v>
      </c>
      <c r="L1406" s="93">
        <v>42.97</v>
      </c>
      <c r="M1406" s="73">
        <v>260</v>
      </c>
      <c r="N1406" s="138">
        <f t="shared" si="122"/>
        <v>1.69</v>
      </c>
    </row>
    <row r="1407" spans="1:14" x14ac:dyDescent="0.2">
      <c r="A1407" s="93"/>
      <c r="B1407" s="102"/>
      <c r="C1407" s="305"/>
      <c r="D1407" s="305"/>
      <c r="E1407" s="93" t="s">
        <v>225</v>
      </c>
      <c r="F1407" s="93"/>
      <c r="G1407" s="93">
        <v>65</v>
      </c>
      <c r="H1407" s="93"/>
      <c r="I1407" s="93"/>
      <c r="J1407" s="93"/>
      <c r="K1407" s="93"/>
      <c r="L1407" s="93"/>
      <c r="M1407" s="73"/>
      <c r="N1407" s="138"/>
    </row>
    <row r="1408" spans="1:14" x14ac:dyDescent="0.2">
      <c r="A1408" s="93"/>
      <c r="B1408" s="102"/>
      <c r="C1408" s="305"/>
      <c r="D1408" s="305"/>
      <c r="E1408" s="93" t="s">
        <v>79</v>
      </c>
      <c r="F1408" s="93">
        <v>0.3</v>
      </c>
      <c r="G1408" s="93">
        <v>1.5</v>
      </c>
      <c r="H1408" s="93"/>
      <c r="I1408" s="93">
        <v>0.18</v>
      </c>
      <c r="J1408" s="93">
        <v>0.17</v>
      </c>
      <c r="K1408" s="93" t="s">
        <v>21</v>
      </c>
      <c r="L1408" s="93">
        <v>2.35</v>
      </c>
      <c r="M1408" s="73">
        <v>122.22</v>
      </c>
      <c r="N1408" s="138">
        <f t="shared" si="122"/>
        <v>3.6665999999999997E-2</v>
      </c>
    </row>
    <row r="1409" spans="1:14" x14ac:dyDescent="0.2">
      <c r="A1409" s="93"/>
      <c r="B1409" s="102"/>
      <c r="C1409" s="305"/>
      <c r="D1409" s="305"/>
      <c r="E1409" s="93" t="s">
        <v>278</v>
      </c>
      <c r="F1409" s="93">
        <v>2.5</v>
      </c>
      <c r="G1409" s="93">
        <v>0.2</v>
      </c>
      <c r="H1409" s="93"/>
      <c r="I1409" s="93" t="s">
        <v>21</v>
      </c>
      <c r="J1409" s="93">
        <v>0.24</v>
      </c>
      <c r="K1409" s="93" t="s">
        <v>21</v>
      </c>
      <c r="L1409" s="93">
        <v>2.25</v>
      </c>
      <c r="M1409" s="73">
        <v>74</v>
      </c>
      <c r="N1409" s="138">
        <f t="shared" si="122"/>
        <v>0.185</v>
      </c>
    </row>
    <row r="1410" spans="1:14" ht="22.5" x14ac:dyDescent="0.2">
      <c r="A1410" s="93"/>
      <c r="B1410" s="102"/>
      <c r="C1410" s="305"/>
      <c r="D1410" s="305"/>
      <c r="E1410" s="93" t="s">
        <v>279</v>
      </c>
      <c r="F1410" s="93"/>
      <c r="G1410" s="93"/>
      <c r="H1410" s="93">
        <v>100</v>
      </c>
      <c r="I1410" s="93" t="s">
        <v>21</v>
      </c>
      <c r="J1410" s="93" t="s">
        <v>21</v>
      </c>
      <c r="K1410" s="93" t="s">
        <v>21</v>
      </c>
      <c r="L1410" s="93" t="s">
        <v>21</v>
      </c>
      <c r="M1410" s="73"/>
      <c r="N1410" s="138"/>
    </row>
    <row r="1411" spans="1:14" ht="13.5" customHeight="1" x14ac:dyDescent="0.2">
      <c r="A1411" s="93"/>
      <c r="B1411" s="102"/>
      <c r="C1411" s="305"/>
      <c r="D1411" s="305"/>
      <c r="E1411" s="93" t="s">
        <v>23</v>
      </c>
      <c r="F1411" s="93">
        <v>1.2</v>
      </c>
      <c r="G1411" s="93"/>
      <c r="H1411" s="93"/>
      <c r="I1411" s="93"/>
      <c r="J1411" s="93"/>
      <c r="K1411" s="93"/>
      <c r="L1411" s="93"/>
      <c r="M1411" s="73">
        <v>260</v>
      </c>
      <c r="N1411" s="138">
        <f t="shared" si="122"/>
        <v>0.312</v>
      </c>
    </row>
    <row r="1412" spans="1:14" x14ac:dyDescent="0.2">
      <c r="A1412" s="93"/>
      <c r="B1412" s="102"/>
      <c r="C1412" s="305"/>
      <c r="D1412" s="305"/>
      <c r="E1412" s="93" t="s">
        <v>211</v>
      </c>
      <c r="F1412" s="93">
        <v>46.4</v>
      </c>
      <c r="G1412" s="93"/>
      <c r="H1412" s="93"/>
      <c r="I1412" s="103"/>
      <c r="J1412" s="93"/>
      <c r="K1412" s="93"/>
      <c r="L1412" s="93"/>
      <c r="M1412" s="73"/>
      <c r="N1412" s="138"/>
    </row>
    <row r="1413" spans="1:14" x14ac:dyDescent="0.2">
      <c r="A1413" s="93"/>
      <c r="B1413" s="102"/>
      <c r="C1413" s="305"/>
      <c r="D1413" s="305"/>
      <c r="E1413" s="93"/>
      <c r="F1413" s="93"/>
      <c r="G1413" s="93"/>
      <c r="H1413" s="93"/>
      <c r="I1413" s="124">
        <f>SUM(I1393:I1412)</f>
        <v>17.808</v>
      </c>
      <c r="J1413" s="124">
        <f t="shared" ref="J1413:L1413" si="128">SUM(J1393:J1412)</f>
        <v>37.970000000000006</v>
      </c>
      <c r="K1413" s="124">
        <f t="shared" si="128"/>
        <v>46.83</v>
      </c>
      <c r="L1413" s="124">
        <f t="shared" si="128"/>
        <v>598.66999999999996</v>
      </c>
      <c r="M1413" s="124"/>
      <c r="N1413" s="139">
        <f>SUM(N1393:N1412)</f>
        <v>24.973047999999999</v>
      </c>
    </row>
    <row r="1414" spans="1:14" x14ac:dyDescent="0.2">
      <c r="A1414" s="93"/>
      <c r="B1414" s="126" t="s">
        <v>83</v>
      </c>
      <c r="C1414" s="301"/>
      <c r="D1414" s="301"/>
      <c r="E1414" s="94"/>
      <c r="F1414" s="94"/>
      <c r="G1414" s="94"/>
      <c r="H1414" s="94"/>
      <c r="I1414" s="124">
        <f>I1413+I1359</f>
        <v>36.866</v>
      </c>
      <c r="J1414" s="124">
        <f>J1413+J1359</f>
        <v>55.714000000000006</v>
      </c>
      <c r="K1414" s="124">
        <f>K1413+K1359</f>
        <v>161.911</v>
      </c>
      <c r="L1414" s="124">
        <f>L1413+L1359</f>
        <v>1299.08</v>
      </c>
      <c r="M1414" s="124"/>
      <c r="N1414" s="139">
        <f>N1413+N1392+N1389+N1386+N1382+N1372+N1365</f>
        <v>79.544978000000015</v>
      </c>
    </row>
    <row r="1415" spans="1:14" x14ac:dyDescent="0.2">
      <c r="A1415" s="94"/>
      <c r="B1415" s="166" t="s">
        <v>243</v>
      </c>
      <c r="C1415" s="341"/>
      <c r="D1415" s="341"/>
      <c r="E1415" s="117"/>
      <c r="F1415" s="117"/>
      <c r="G1415" s="117"/>
      <c r="H1415" s="93"/>
      <c r="I1415" s="118">
        <f>I1414+I1359</f>
        <v>55.924000000000007</v>
      </c>
      <c r="J1415" s="118">
        <f>J1414+J1359</f>
        <v>73.457999999999998</v>
      </c>
      <c r="K1415" s="118">
        <f>K1414+K1359</f>
        <v>276.99199999999996</v>
      </c>
      <c r="L1415" s="118">
        <f>L1414+L1359</f>
        <v>1999.4899999999998</v>
      </c>
      <c r="M1415" s="118"/>
      <c r="N1415" s="139">
        <f>N1414+N1359</f>
        <v>122.37787800000001</v>
      </c>
    </row>
    <row r="1416" spans="1:14" x14ac:dyDescent="0.2">
      <c r="A1416" s="495" t="s">
        <v>354</v>
      </c>
      <c r="B1416" s="496"/>
      <c r="C1416" s="314"/>
      <c r="D1416" s="314"/>
      <c r="E1416" s="125"/>
      <c r="F1416" s="125"/>
      <c r="G1416" s="125"/>
      <c r="H1416" s="94"/>
      <c r="I1416" s="134"/>
      <c r="J1416" s="134"/>
      <c r="K1416" s="134"/>
      <c r="L1416" s="134"/>
      <c r="M1416" s="134"/>
      <c r="N1416" s="138"/>
    </row>
    <row r="1417" spans="1:14" x14ac:dyDescent="0.2">
      <c r="A1417" s="494" t="s">
        <v>14</v>
      </c>
      <c r="B1417" s="495"/>
      <c r="C1417" s="301"/>
      <c r="D1417" s="301"/>
      <c r="E1417" s="93"/>
      <c r="F1417" s="93"/>
      <c r="G1417" s="93"/>
      <c r="H1417" s="93"/>
      <c r="I1417" s="93"/>
      <c r="J1417" s="93"/>
      <c r="K1417" s="93"/>
      <c r="L1417" s="93"/>
      <c r="M1417" s="73"/>
      <c r="N1417" s="138"/>
    </row>
    <row r="1418" spans="1:14" ht="22.5" x14ac:dyDescent="0.2">
      <c r="A1418" s="93" t="s">
        <v>214</v>
      </c>
      <c r="B1418" s="479" t="s">
        <v>215</v>
      </c>
      <c r="C1418" s="305"/>
      <c r="D1418" s="305"/>
      <c r="E1418" s="93" t="s">
        <v>216</v>
      </c>
      <c r="F1418" s="93">
        <v>13</v>
      </c>
      <c r="G1418" s="93">
        <v>12</v>
      </c>
      <c r="H1418" s="93"/>
      <c r="I1418" s="93">
        <v>3.64</v>
      </c>
      <c r="J1418" s="93">
        <v>3.6</v>
      </c>
      <c r="K1418" s="93"/>
      <c r="L1418" s="93">
        <v>47.31</v>
      </c>
      <c r="M1418" s="73">
        <v>316.5</v>
      </c>
      <c r="N1418" s="138">
        <f t="shared" si="122"/>
        <v>4.1144999999999996</v>
      </c>
    </row>
    <row r="1419" spans="1:14" ht="12.75" customHeight="1" x14ac:dyDescent="0.2">
      <c r="A1419" s="93"/>
      <c r="B1419" s="479"/>
      <c r="C1419" s="431" t="s">
        <v>219</v>
      </c>
      <c r="D1419" s="431" t="s">
        <v>219</v>
      </c>
      <c r="E1419" s="93" t="s">
        <v>91</v>
      </c>
      <c r="F1419" s="119">
        <v>65</v>
      </c>
      <c r="G1419" s="93">
        <v>55.55</v>
      </c>
      <c r="H1419" s="93"/>
      <c r="I1419" s="93">
        <v>8.26</v>
      </c>
      <c r="J1419" s="93">
        <v>6.5</v>
      </c>
      <c r="K1419" s="93">
        <v>0.39500000000000002</v>
      </c>
      <c r="L1419" s="93">
        <v>88.78</v>
      </c>
      <c r="M1419" s="73">
        <v>122.22</v>
      </c>
      <c r="N1419" s="138">
        <f t="shared" si="122"/>
        <v>7.9443000000000001</v>
      </c>
    </row>
    <row r="1420" spans="1:14" ht="11.25" customHeight="1" x14ac:dyDescent="0.2">
      <c r="A1420" s="93"/>
      <c r="B1420" s="102"/>
      <c r="C1420" s="305"/>
      <c r="D1420" s="305"/>
      <c r="E1420" s="76" t="s">
        <v>19</v>
      </c>
      <c r="F1420" s="93">
        <v>25</v>
      </c>
      <c r="G1420" s="93">
        <v>25</v>
      </c>
      <c r="H1420" s="93"/>
      <c r="I1420" s="93">
        <v>2.37</v>
      </c>
      <c r="J1420" s="93">
        <v>2.71</v>
      </c>
      <c r="K1420" s="93">
        <v>3.98</v>
      </c>
      <c r="L1420" s="93">
        <v>49.13</v>
      </c>
      <c r="M1420" s="73">
        <v>37.549999999999997</v>
      </c>
      <c r="N1420" s="138">
        <f t="shared" si="122"/>
        <v>0.93874999999999986</v>
      </c>
    </row>
    <row r="1421" spans="1:14" ht="11.25" customHeight="1" x14ac:dyDescent="0.2">
      <c r="A1421" s="93"/>
      <c r="B1421" s="102"/>
      <c r="C1421" s="305"/>
      <c r="D1421" s="305"/>
      <c r="E1421" s="93" t="s">
        <v>217</v>
      </c>
      <c r="F1421" s="93">
        <v>0.25</v>
      </c>
      <c r="G1421" s="93">
        <v>0.25</v>
      </c>
      <c r="H1421" s="93"/>
      <c r="I1421" s="93"/>
      <c r="J1421" s="93"/>
      <c r="K1421" s="93"/>
      <c r="L1421" s="93"/>
      <c r="M1421" s="73">
        <v>8</v>
      </c>
      <c r="N1421" s="138">
        <f t="shared" si="122"/>
        <v>2E-3</v>
      </c>
    </row>
    <row r="1422" spans="1:14" x14ac:dyDescent="0.2">
      <c r="A1422" s="93"/>
      <c r="B1422" s="102"/>
      <c r="C1422" s="305"/>
      <c r="D1422" s="305"/>
      <c r="E1422" s="93" t="s">
        <v>218</v>
      </c>
      <c r="F1422" s="93"/>
      <c r="G1422" s="93">
        <v>100</v>
      </c>
      <c r="H1422" s="93"/>
      <c r="I1422" s="93"/>
      <c r="J1422" s="93"/>
      <c r="K1422" s="93"/>
      <c r="L1422" s="93"/>
      <c r="M1422" s="73"/>
      <c r="N1422" s="138"/>
    </row>
    <row r="1423" spans="1:14" x14ac:dyDescent="0.2">
      <c r="A1423" s="93"/>
      <c r="B1423" s="102"/>
      <c r="C1423" s="305"/>
      <c r="D1423" s="305"/>
      <c r="E1423" s="93" t="s">
        <v>33</v>
      </c>
      <c r="F1423" s="93">
        <v>4</v>
      </c>
      <c r="G1423" s="93">
        <v>4</v>
      </c>
      <c r="H1423" s="93"/>
      <c r="I1423" s="93">
        <v>0.03</v>
      </c>
      <c r="J1423" s="93">
        <v>2.9</v>
      </c>
      <c r="K1423" s="93">
        <v>26.44</v>
      </c>
      <c r="L1423" s="93">
        <v>25.88</v>
      </c>
      <c r="M1423" s="73">
        <v>260</v>
      </c>
      <c r="N1423" s="138">
        <f t="shared" si="122"/>
        <v>1.04</v>
      </c>
    </row>
    <row r="1424" spans="1:14" x14ac:dyDescent="0.2">
      <c r="A1424" s="93"/>
      <c r="B1424" s="102"/>
      <c r="C1424" s="305"/>
      <c r="D1424" s="305"/>
      <c r="E1424" s="93" t="s">
        <v>23</v>
      </c>
      <c r="F1424" s="93">
        <v>3</v>
      </c>
      <c r="G1424" s="93">
        <v>3</v>
      </c>
      <c r="H1424" s="93"/>
      <c r="I1424" s="93">
        <v>0.02</v>
      </c>
      <c r="J1424" s="93">
        <v>2.1800000000000002</v>
      </c>
      <c r="K1424" s="93">
        <v>7.8E-2</v>
      </c>
      <c r="L1424" s="93">
        <v>19.829999999999998</v>
      </c>
      <c r="M1424" s="73">
        <v>260</v>
      </c>
      <c r="N1424" s="138">
        <f t="shared" si="122"/>
        <v>0.78</v>
      </c>
    </row>
    <row r="1425" spans="1:14" ht="22.5" x14ac:dyDescent="0.2">
      <c r="A1425" s="93"/>
      <c r="B1425" s="102"/>
      <c r="C1425" s="305"/>
      <c r="D1425" s="305"/>
      <c r="E1425" s="93"/>
      <c r="F1425" s="93"/>
      <c r="G1425" s="93"/>
      <c r="H1425" s="93" t="s">
        <v>219</v>
      </c>
      <c r="I1425" s="94">
        <f>SUM(I1418:I1424)</f>
        <v>14.319999999999999</v>
      </c>
      <c r="J1425" s="94">
        <f t="shared" ref="J1425:L1425" si="129">SUM(J1418:J1424)</f>
        <v>17.89</v>
      </c>
      <c r="K1425" s="94">
        <f t="shared" si="129"/>
        <v>30.893000000000001</v>
      </c>
      <c r="L1425" s="94">
        <f t="shared" si="129"/>
        <v>230.93</v>
      </c>
      <c r="M1425" s="94"/>
      <c r="N1425" s="139">
        <f>SUM(N1418:N1424)</f>
        <v>14.819550000000001</v>
      </c>
    </row>
    <row r="1426" spans="1:14" s="300" customFormat="1" ht="22.5" x14ac:dyDescent="0.2">
      <c r="A1426" s="93"/>
      <c r="B1426" s="290" t="s">
        <v>361</v>
      </c>
      <c r="C1426" s="315">
        <v>50</v>
      </c>
      <c r="D1426" s="315">
        <v>50</v>
      </c>
      <c r="E1426" s="93"/>
      <c r="F1426" s="93">
        <v>50</v>
      </c>
      <c r="G1426" s="93"/>
      <c r="H1426" s="93">
        <v>50</v>
      </c>
      <c r="I1426" s="292">
        <v>7.5</v>
      </c>
      <c r="J1426" s="292">
        <v>11.8</v>
      </c>
      <c r="K1426" s="292">
        <v>74.900000000000006</v>
      </c>
      <c r="L1426" s="292">
        <v>417.1</v>
      </c>
      <c r="M1426" s="93">
        <v>104.1</v>
      </c>
      <c r="N1426" s="139">
        <f>F1426*M1426/1000</f>
        <v>5.2050000000000001</v>
      </c>
    </row>
    <row r="1427" spans="1:14" ht="11.25" customHeight="1" x14ac:dyDescent="0.2">
      <c r="A1427" s="93"/>
      <c r="B1427" s="472" t="s">
        <v>30</v>
      </c>
      <c r="C1427" s="308">
        <v>70</v>
      </c>
      <c r="D1427" s="308">
        <v>90</v>
      </c>
      <c r="E1427" s="76" t="s">
        <v>31</v>
      </c>
      <c r="F1427" s="76">
        <v>80</v>
      </c>
      <c r="G1427" s="76">
        <v>80</v>
      </c>
      <c r="H1427" s="74"/>
      <c r="I1427" s="76">
        <v>6.96</v>
      </c>
      <c r="J1427" s="76">
        <v>1.2</v>
      </c>
      <c r="K1427" s="76">
        <v>32.96</v>
      </c>
      <c r="L1427" s="76">
        <v>181</v>
      </c>
      <c r="M1427" s="73">
        <v>33.33</v>
      </c>
      <c r="N1427" s="138">
        <f t="shared" ref="N1427:N1482" si="130">F1427*M1427/1000</f>
        <v>2.6663999999999994</v>
      </c>
    </row>
    <row r="1428" spans="1:14" x14ac:dyDescent="0.2">
      <c r="A1428" s="93"/>
      <c r="B1428" s="502"/>
      <c r="C1428" s="309">
        <v>10</v>
      </c>
      <c r="D1428" s="309">
        <v>10</v>
      </c>
      <c r="E1428" s="76" t="s">
        <v>32</v>
      </c>
      <c r="F1428" s="76">
        <v>10</v>
      </c>
      <c r="G1428" s="76"/>
      <c r="H1428" s="74"/>
      <c r="I1428" s="76">
        <v>2.68</v>
      </c>
      <c r="J1428" s="76">
        <v>2.57</v>
      </c>
      <c r="K1428" s="76" t="s">
        <v>21</v>
      </c>
      <c r="L1428" s="76">
        <v>33.79</v>
      </c>
      <c r="M1428" s="73">
        <v>316.5</v>
      </c>
      <c r="N1428" s="138">
        <f t="shared" si="130"/>
        <v>3.165</v>
      </c>
    </row>
    <row r="1429" spans="1:14" x14ac:dyDescent="0.2">
      <c r="A1429" s="93"/>
      <c r="B1429" s="83"/>
      <c r="C1429" s="310">
        <v>10</v>
      </c>
      <c r="D1429" s="310">
        <v>10</v>
      </c>
      <c r="E1429" s="76" t="s">
        <v>33</v>
      </c>
      <c r="F1429" s="76">
        <v>10</v>
      </c>
      <c r="G1429" s="76"/>
      <c r="H1429" s="74"/>
      <c r="I1429" s="76">
        <v>0.08</v>
      </c>
      <c r="J1429" s="76">
        <v>7.25</v>
      </c>
      <c r="K1429" s="76">
        <v>0.26</v>
      </c>
      <c r="L1429" s="76">
        <v>66.099999999999994</v>
      </c>
      <c r="M1429" s="73">
        <v>260</v>
      </c>
      <c r="N1429" s="138">
        <f t="shared" si="130"/>
        <v>2.6</v>
      </c>
    </row>
    <row r="1430" spans="1:14" ht="13.5" customHeight="1" x14ac:dyDescent="0.2">
      <c r="A1430" s="93"/>
      <c r="B1430" s="72"/>
      <c r="C1430" s="324"/>
      <c r="D1430" s="324"/>
      <c r="E1430" s="76"/>
      <c r="F1430" s="76"/>
      <c r="G1430" s="76"/>
      <c r="H1430" s="74" t="s">
        <v>35</v>
      </c>
      <c r="I1430" s="78">
        <f>SUM(I1427:I1429)</f>
        <v>9.7200000000000006</v>
      </c>
      <c r="J1430" s="78">
        <f t="shared" ref="J1430:L1430" si="131">SUM(J1427:J1429)</f>
        <v>11.02</v>
      </c>
      <c r="K1430" s="78">
        <f t="shared" si="131"/>
        <v>33.22</v>
      </c>
      <c r="L1430" s="78">
        <f t="shared" si="131"/>
        <v>280.89</v>
      </c>
      <c r="M1430" s="78"/>
      <c r="N1430" s="139">
        <f>SUM(N1427:N1429)</f>
        <v>8.4314</v>
      </c>
    </row>
    <row r="1431" spans="1:14" x14ac:dyDescent="0.2">
      <c r="A1431" s="93" t="s">
        <v>228</v>
      </c>
      <c r="B1431" s="480" t="s">
        <v>229</v>
      </c>
      <c r="C1431" s="315"/>
      <c r="D1431" s="315"/>
      <c r="E1431" s="93" t="s">
        <v>230</v>
      </c>
      <c r="F1431" s="93">
        <v>1</v>
      </c>
      <c r="G1431" s="93"/>
      <c r="H1431" s="93"/>
      <c r="I1431" s="93">
        <v>1</v>
      </c>
      <c r="J1431" s="93"/>
      <c r="K1431" s="93" t="s">
        <v>21</v>
      </c>
      <c r="L1431" s="93" t="s">
        <v>21</v>
      </c>
      <c r="M1431" s="73">
        <v>349</v>
      </c>
      <c r="N1431" s="138">
        <f t="shared" si="130"/>
        <v>0.34899999999999998</v>
      </c>
    </row>
    <row r="1432" spans="1:14" ht="12" customHeight="1" x14ac:dyDescent="0.2">
      <c r="A1432" s="93"/>
      <c r="B1432" s="481"/>
      <c r="C1432" s="316"/>
      <c r="D1432" s="316"/>
      <c r="E1432" s="93" t="s">
        <v>44</v>
      </c>
      <c r="F1432" s="93">
        <v>20</v>
      </c>
      <c r="G1432" s="93"/>
      <c r="H1432" s="93"/>
      <c r="I1432" s="93" t="s">
        <v>21</v>
      </c>
      <c r="J1432" s="93">
        <v>14.9</v>
      </c>
      <c r="K1432" s="93" t="s">
        <v>21</v>
      </c>
      <c r="L1432" s="93">
        <v>56.8</v>
      </c>
      <c r="M1432" s="73">
        <v>34.799999999999997</v>
      </c>
      <c r="N1432" s="138">
        <f t="shared" si="130"/>
        <v>0.69599999999999995</v>
      </c>
    </row>
    <row r="1433" spans="1:14" x14ac:dyDescent="0.2">
      <c r="A1433" s="93"/>
      <c r="B1433" s="102"/>
      <c r="C1433" s="305"/>
      <c r="D1433" s="305"/>
      <c r="E1433" s="93"/>
      <c r="F1433" s="93"/>
      <c r="G1433" s="93"/>
      <c r="H1433" s="93">
        <v>200</v>
      </c>
      <c r="I1433" s="94">
        <f>SUM(I1431:I1432)</f>
        <v>1</v>
      </c>
      <c r="J1433" s="94">
        <f t="shared" ref="J1433:L1433" si="132">SUM(J1431:J1432)</f>
        <v>14.9</v>
      </c>
      <c r="K1433" s="94">
        <f t="shared" si="132"/>
        <v>0</v>
      </c>
      <c r="L1433" s="94">
        <f t="shared" si="132"/>
        <v>56.8</v>
      </c>
      <c r="M1433" s="94"/>
      <c r="N1433" s="139">
        <f>SUM(N1431:N1432)</f>
        <v>1.0449999999999999</v>
      </c>
    </row>
    <row r="1434" spans="1:14" x14ac:dyDescent="0.2">
      <c r="A1434" s="93"/>
      <c r="B1434" s="102" t="s">
        <v>144</v>
      </c>
      <c r="C1434" s="305">
        <v>120</v>
      </c>
      <c r="D1434" s="305">
        <v>120</v>
      </c>
      <c r="E1434" s="93" t="s">
        <v>231</v>
      </c>
      <c r="F1434" s="93">
        <v>120</v>
      </c>
      <c r="G1434" s="93">
        <v>120</v>
      </c>
      <c r="H1434" s="93">
        <v>120</v>
      </c>
      <c r="I1434" s="93">
        <v>0.96</v>
      </c>
      <c r="J1434" s="93">
        <v>0.27</v>
      </c>
      <c r="K1434" s="93">
        <v>7.19</v>
      </c>
      <c r="L1434" s="120">
        <v>35.520000000000003</v>
      </c>
      <c r="M1434" s="73">
        <v>120</v>
      </c>
      <c r="N1434" s="139">
        <f t="shared" si="130"/>
        <v>14.4</v>
      </c>
    </row>
    <row r="1435" spans="1:14" x14ac:dyDescent="0.2">
      <c r="A1435" s="76" t="s">
        <v>38</v>
      </c>
      <c r="B1435" s="452" t="s">
        <v>430</v>
      </c>
      <c r="C1435" s="324">
        <v>200</v>
      </c>
      <c r="D1435" s="324">
        <v>200</v>
      </c>
      <c r="E1435" s="461" t="s">
        <v>430</v>
      </c>
      <c r="F1435" s="76">
        <v>200</v>
      </c>
      <c r="G1435" s="76">
        <v>200</v>
      </c>
      <c r="H1435" s="74">
        <v>200</v>
      </c>
      <c r="I1435" s="298"/>
      <c r="J1435" s="298"/>
      <c r="K1435" s="298">
        <v>19</v>
      </c>
      <c r="L1435" s="298">
        <v>75</v>
      </c>
      <c r="M1435" s="73">
        <v>70</v>
      </c>
      <c r="N1435" s="139">
        <f t="shared" si="130"/>
        <v>14</v>
      </c>
    </row>
    <row r="1436" spans="1:14" x14ac:dyDescent="0.2">
      <c r="A1436" s="93"/>
      <c r="B1436" s="121"/>
      <c r="C1436" s="121"/>
      <c r="D1436" s="121"/>
      <c r="E1436" s="93"/>
      <c r="F1436" s="93"/>
      <c r="G1436" s="93"/>
      <c r="H1436" s="93"/>
      <c r="I1436" s="124">
        <f>SUM(I1434:I1435)</f>
        <v>0.96</v>
      </c>
      <c r="J1436" s="124">
        <f t="shared" ref="J1436:L1436" si="133">SUM(J1434:J1435)</f>
        <v>0.27</v>
      </c>
      <c r="K1436" s="124">
        <f t="shared" si="133"/>
        <v>26.19</v>
      </c>
      <c r="L1436" s="124">
        <f t="shared" si="133"/>
        <v>110.52000000000001</v>
      </c>
      <c r="M1436" s="124"/>
      <c r="N1436" s="139">
        <f>N1435+N1434+N1433+N1430+N1426+N1425</f>
        <v>57.900950000000002</v>
      </c>
    </row>
    <row r="1437" spans="1:14" ht="10.5" customHeight="1" x14ac:dyDescent="0.2">
      <c r="A1437" s="93"/>
      <c r="B1437" s="166" t="s">
        <v>39</v>
      </c>
      <c r="C1437" s="341"/>
      <c r="D1437" s="341"/>
      <c r="E1437" s="93"/>
      <c r="F1437" s="93"/>
      <c r="G1437" s="93"/>
      <c r="H1437" s="93"/>
      <c r="I1437" s="124">
        <f>I1436+I1433+I1430+I1426+I1425</f>
        <v>33.5</v>
      </c>
      <c r="J1437" s="124">
        <f t="shared" ref="J1437:M1437" si="134">J1436+J1433+J1430+J1426+J1425</f>
        <v>55.879999999999995</v>
      </c>
      <c r="K1437" s="124">
        <f t="shared" si="134"/>
        <v>165.203</v>
      </c>
      <c r="L1437" s="124">
        <f t="shared" si="134"/>
        <v>1096.24</v>
      </c>
      <c r="M1437" s="124">
        <f t="shared" si="134"/>
        <v>104.1</v>
      </c>
      <c r="N1437" s="139"/>
    </row>
    <row r="1438" spans="1:14" x14ac:dyDescent="0.2">
      <c r="A1438" s="494" t="s">
        <v>40</v>
      </c>
      <c r="B1438" s="495"/>
      <c r="C1438" s="301"/>
      <c r="D1438" s="301"/>
      <c r="E1438" s="93"/>
      <c r="F1438" s="93"/>
      <c r="G1438" s="93"/>
      <c r="H1438" s="93"/>
      <c r="I1438" s="123"/>
      <c r="J1438" s="123"/>
      <c r="K1438" s="123"/>
      <c r="L1438" s="123"/>
      <c r="M1438" s="73"/>
      <c r="N1438" s="139"/>
    </row>
    <row r="1439" spans="1:14" ht="22.5" x14ac:dyDescent="0.2">
      <c r="A1439" s="535" t="s">
        <v>238</v>
      </c>
      <c r="B1439" s="225" t="s">
        <v>338</v>
      </c>
      <c r="C1439" s="328">
        <v>50</v>
      </c>
      <c r="D1439" s="328">
        <v>50</v>
      </c>
      <c r="E1439" s="85" t="s">
        <v>339</v>
      </c>
      <c r="F1439" s="85">
        <v>49.8</v>
      </c>
      <c r="G1439" s="85">
        <v>39.5</v>
      </c>
      <c r="H1439" s="211"/>
      <c r="I1439" s="211">
        <v>1.4</v>
      </c>
      <c r="J1439" s="211"/>
      <c r="K1439" s="211">
        <v>3.7</v>
      </c>
      <c r="L1439" s="211">
        <v>21.3</v>
      </c>
      <c r="M1439" s="212">
        <v>15.4</v>
      </c>
      <c r="N1439" s="138">
        <f t="shared" si="130"/>
        <v>0.76691999999999994</v>
      </c>
    </row>
    <row r="1440" spans="1:14" ht="15" customHeight="1" x14ac:dyDescent="0.2">
      <c r="A1440" s="568"/>
      <c r="B1440" s="213"/>
      <c r="C1440" s="213"/>
      <c r="D1440" s="213"/>
      <c r="E1440" s="85" t="s">
        <v>340</v>
      </c>
      <c r="F1440" s="85">
        <v>6.25</v>
      </c>
      <c r="G1440" s="85">
        <v>5</v>
      </c>
      <c r="H1440" s="211"/>
      <c r="I1440" s="211">
        <v>0.14000000000000001</v>
      </c>
      <c r="J1440" s="211"/>
      <c r="K1440" s="211">
        <v>0.91</v>
      </c>
      <c r="L1440" s="211">
        <v>4.0999999999999996</v>
      </c>
      <c r="M1440" s="212">
        <v>23.6</v>
      </c>
      <c r="N1440" s="138">
        <f t="shared" si="130"/>
        <v>0.14749999999999999</v>
      </c>
    </row>
    <row r="1441" spans="1:14" ht="13.5" customHeight="1" x14ac:dyDescent="0.2">
      <c r="A1441" s="568"/>
      <c r="B1441" s="213"/>
      <c r="C1441" s="213"/>
      <c r="D1441" s="213"/>
      <c r="E1441" s="85" t="s">
        <v>341</v>
      </c>
      <c r="F1441" s="85">
        <v>6.25</v>
      </c>
      <c r="G1441" s="85">
        <v>5</v>
      </c>
      <c r="H1441" s="211"/>
      <c r="I1441" s="211">
        <v>0.1</v>
      </c>
      <c r="J1441" s="211"/>
      <c r="K1441" s="211">
        <v>0.7</v>
      </c>
      <c r="L1441" s="211">
        <v>3.4</v>
      </c>
      <c r="M1441" s="212">
        <v>21.2</v>
      </c>
      <c r="N1441" s="138">
        <f t="shared" si="130"/>
        <v>0.13250000000000001</v>
      </c>
    </row>
    <row r="1442" spans="1:14" x14ac:dyDescent="0.2">
      <c r="A1442" s="568"/>
      <c r="B1442" s="213"/>
      <c r="C1442" s="213"/>
      <c r="D1442" s="213"/>
      <c r="E1442" s="85" t="s">
        <v>44</v>
      </c>
      <c r="F1442" s="85">
        <v>2.5</v>
      </c>
      <c r="G1442" s="85">
        <v>2.5</v>
      </c>
      <c r="H1442" s="211"/>
      <c r="I1442" s="211"/>
      <c r="J1442" s="211"/>
      <c r="K1442" s="211">
        <v>4.9000000000000004</v>
      </c>
      <c r="L1442" s="211">
        <v>18.899999999999999</v>
      </c>
      <c r="M1442" s="212">
        <v>34.799999999999997</v>
      </c>
      <c r="N1442" s="138">
        <f t="shared" si="130"/>
        <v>8.6999999999999994E-2</v>
      </c>
    </row>
    <row r="1443" spans="1:14" ht="22.5" x14ac:dyDescent="0.2">
      <c r="A1443" s="568"/>
      <c r="B1443" s="213"/>
      <c r="C1443" s="213"/>
      <c r="D1443" s="213"/>
      <c r="E1443" s="85" t="s">
        <v>342</v>
      </c>
      <c r="F1443" s="85">
        <v>2.5</v>
      </c>
      <c r="G1443" s="85">
        <v>2.5</v>
      </c>
      <c r="H1443" s="211"/>
      <c r="I1443" s="211"/>
      <c r="J1443" s="211">
        <v>4.99</v>
      </c>
      <c r="K1443" s="211"/>
      <c r="L1443" s="211">
        <v>44.9</v>
      </c>
      <c r="M1443" s="212">
        <v>74.78</v>
      </c>
      <c r="N1443" s="138">
        <f t="shared" si="130"/>
        <v>0.18694999999999998</v>
      </c>
    </row>
    <row r="1444" spans="1:14" x14ac:dyDescent="0.2">
      <c r="A1444" s="536"/>
      <c r="B1444" s="214"/>
      <c r="C1444" s="214"/>
      <c r="D1444" s="214"/>
      <c r="E1444" s="215" t="s">
        <v>208</v>
      </c>
      <c r="F1444" s="215"/>
      <c r="G1444" s="215"/>
      <c r="H1444" s="215">
        <v>50</v>
      </c>
      <c r="I1444" s="216">
        <f>SUM(I1439:I1443)</f>
        <v>1.6400000000000001</v>
      </c>
      <c r="J1444" s="216">
        <f t="shared" ref="J1444:L1444" si="135">SUM(J1439:J1443)</f>
        <v>4.99</v>
      </c>
      <c r="K1444" s="216">
        <f t="shared" si="135"/>
        <v>10.210000000000001</v>
      </c>
      <c r="L1444" s="216">
        <f t="shared" si="135"/>
        <v>92.6</v>
      </c>
      <c r="M1444" s="217"/>
      <c r="N1444" s="139">
        <f>SUM(N1439:N1443)</f>
        <v>1.3208699999999998</v>
      </c>
    </row>
    <row r="1445" spans="1:14" ht="14.25" customHeight="1" x14ac:dyDescent="0.2">
      <c r="A1445" s="93" t="s">
        <v>232</v>
      </c>
      <c r="B1445" s="479" t="s">
        <v>233</v>
      </c>
      <c r="C1445" s="431" t="s">
        <v>57</v>
      </c>
      <c r="D1445" s="431" t="s">
        <v>57</v>
      </c>
      <c r="E1445" s="93" t="s">
        <v>111</v>
      </c>
      <c r="F1445" s="93">
        <v>25</v>
      </c>
      <c r="G1445" s="93">
        <v>25</v>
      </c>
      <c r="H1445" s="93"/>
      <c r="I1445" s="110">
        <v>2.75</v>
      </c>
      <c r="J1445" s="110">
        <v>1.5</v>
      </c>
      <c r="K1445" s="110">
        <v>12.92</v>
      </c>
      <c r="L1445" s="110">
        <v>74.61</v>
      </c>
      <c r="M1445" s="73">
        <v>23</v>
      </c>
      <c r="N1445" s="138">
        <f t="shared" si="130"/>
        <v>0.57499999999999996</v>
      </c>
    </row>
    <row r="1446" spans="1:14" ht="11.25" customHeight="1" x14ac:dyDescent="0.2">
      <c r="A1446" s="93"/>
      <c r="B1446" s="479"/>
      <c r="C1446" s="305"/>
      <c r="D1446" s="305"/>
      <c r="E1446" s="93" t="s">
        <v>43</v>
      </c>
      <c r="F1446" s="93">
        <v>12.5</v>
      </c>
      <c r="G1446" s="93">
        <v>10</v>
      </c>
      <c r="H1446" s="93"/>
      <c r="I1446" s="110">
        <v>0.13</v>
      </c>
      <c r="J1446" s="110">
        <v>0.01</v>
      </c>
      <c r="K1446" s="110">
        <v>0.71</v>
      </c>
      <c r="L1446" s="110">
        <v>3.3</v>
      </c>
      <c r="M1446" s="73">
        <v>17</v>
      </c>
      <c r="N1446" s="138">
        <f t="shared" si="130"/>
        <v>0.21249999999999999</v>
      </c>
    </row>
    <row r="1447" spans="1:14" x14ac:dyDescent="0.2">
      <c r="A1447" s="93"/>
      <c r="B1447" s="102"/>
      <c r="C1447" s="305"/>
      <c r="D1447" s="305"/>
      <c r="E1447" s="93" t="s">
        <v>52</v>
      </c>
      <c r="F1447" s="93">
        <v>12</v>
      </c>
      <c r="G1447" s="93">
        <v>10</v>
      </c>
      <c r="H1447" s="93"/>
      <c r="I1447" s="110">
        <v>0.14000000000000001</v>
      </c>
      <c r="J1447" s="110" t="s">
        <v>21</v>
      </c>
      <c r="K1447" s="110">
        <v>0.91</v>
      </c>
      <c r="L1447" s="110">
        <v>4.0999999999999996</v>
      </c>
      <c r="M1447" s="73">
        <v>22</v>
      </c>
      <c r="N1447" s="138">
        <f t="shared" si="130"/>
        <v>0.26400000000000001</v>
      </c>
    </row>
    <row r="1448" spans="1:14" x14ac:dyDescent="0.2">
      <c r="A1448" s="93"/>
      <c r="B1448" s="102"/>
      <c r="C1448" s="305"/>
      <c r="D1448" s="305"/>
      <c r="E1448" s="93" t="s">
        <v>50</v>
      </c>
      <c r="F1448" s="93">
        <v>100</v>
      </c>
      <c r="G1448" s="93">
        <v>75</v>
      </c>
      <c r="H1448" s="93"/>
      <c r="I1448" s="93">
        <v>2</v>
      </c>
      <c r="J1448" s="93">
        <v>0.28000000000000003</v>
      </c>
      <c r="K1448" s="93">
        <v>12.45</v>
      </c>
      <c r="L1448" s="93">
        <v>57.61</v>
      </c>
      <c r="M1448" s="73">
        <v>17</v>
      </c>
      <c r="N1448" s="138">
        <f t="shared" si="130"/>
        <v>1.7</v>
      </c>
    </row>
    <row r="1449" spans="1:14" x14ac:dyDescent="0.2">
      <c r="A1449" s="93"/>
      <c r="B1449" s="102"/>
      <c r="C1449" s="305"/>
      <c r="D1449" s="305"/>
      <c r="E1449" s="93" t="s">
        <v>23</v>
      </c>
      <c r="F1449" s="93">
        <v>5</v>
      </c>
      <c r="G1449" s="93">
        <v>5</v>
      </c>
      <c r="H1449" s="93"/>
      <c r="I1449" s="110">
        <v>0.04</v>
      </c>
      <c r="J1449" s="110">
        <v>3.6</v>
      </c>
      <c r="K1449" s="110">
        <v>0.06</v>
      </c>
      <c r="L1449" s="110">
        <v>33.049999999999997</v>
      </c>
      <c r="M1449" s="73">
        <v>260</v>
      </c>
      <c r="N1449" s="138">
        <f t="shared" si="130"/>
        <v>1.3</v>
      </c>
    </row>
    <row r="1450" spans="1:14" x14ac:dyDescent="0.2">
      <c r="A1450" s="93"/>
      <c r="B1450" s="102"/>
      <c r="C1450" s="305"/>
      <c r="D1450" s="305"/>
      <c r="E1450" s="93" t="s">
        <v>173</v>
      </c>
      <c r="F1450" s="93">
        <v>237.5</v>
      </c>
      <c r="G1450" s="93">
        <v>237.5</v>
      </c>
      <c r="H1450" s="93"/>
      <c r="I1450" s="110">
        <v>1.95</v>
      </c>
      <c r="J1450" s="110">
        <v>4.9000000000000004</v>
      </c>
      <c r="K1450" s="110">
        <v>2.94</v>
      </c>
      <c r="L1450" s="110">
        <v>8.82</v>
      </c>
      <c r="M1450" s="73">
        <v>6</v>
      </c>
      <c r="N1450" s="138">
        <f t="shared" si="130"/>
        <v>1.425</v>
      </c>
    </row>
    <row r="1451" spans="1:14" x14ac:dyDescent="0.2">
      <c r="A1451" s="93"/>
      <c r="B1451" s="102"/>
      <c r="C1451" s="305"/>
      <c r="D1451" s="305"/>
      <c r="E1451" s="93" t="s">
        <v>55</v>
      </c>
      <c r="F1451" s="93">
        <v>54</v>
      </c>
      <c r="G1451" s="93">
        <v>40</v>
      </c>
      <c r="H1451" s="93"/>
      <c r="I1451" s="110">
        <v>10.4</v>
      </c>
      <c r="J1451" s="110">
        <v>6.48</v>
      </c>
      <c r="K1451" s="110" t="s">
        <v>21</v>
      </c>
      <c r="L1451" s="110">
        <v>88.29</v>
      </c>
      <c r="M1451" s="73">
        <v>240</v>
      </c>
      <c r="N1451" s="138">
        <f t="shared" si="130"/>
        <v>12.96</v>
      </c>
    </row>
    <row r="1452" spans="1:14" ht="22.5" x14ac:dyDescent="0.2">
      <c r="A1452" s="93"/>
      <c r="B1452" s="102"/>
      <c r="C1452" s="305"/>
      <c r="D1452" s="305"/>
      <c r="E1452" s="93"/>
      <c r="F1452" s="93"/>
      <c r="G1452" s="93"/>
      <c r="H1452" s="93" t="s">
        <v>57</v>
      </c>
      <c r="I1452" s="124">
        <f>SUM(I1445:I1451)</f>
        <v>17.41</v>
      </c>
      <c r="J1452" s="124">
        <f t="shared" ref="J1452:L1452" si="136">SUM(J1445:J1451)</f>
        <v>16.770000000000003</v>
      </c>
      <c r="K1452" s="124">
        <f t="shared" si="136"/>
        <v>29.99</v>
      </c>
      <c r="L1452" s="124">
        <f t="shared" si="136"/>
        <v>269.78000000000003</v>
      </c>
      <c r="M1452" s="124"/>
      <c r="N1452" s="139">
        <f>SUM(N1445:N1451)</f>
        <v>18.436500000000002</v>
      </c>
    </row>
    <row r="1453" spans="1:14" x14ac:dyDescent="0.2">
      <c r="A1453" s="93" t="s">
        <v>203</v>
      </c>
      <c r="B1453" s="480" t="s">
        <v>234</v>
      </c>
      <c r="C1453" s="315"/>
      <c r="D1453" s="315"/>
      <c r="E1453" s="93" t="s">
        <v>60</v>
      </c>
      <c r="F1453" s="93">
        <v>38.47</v>
      </c>
      <c r="G1453" s="93">
        <v>29.47</v>
      </c>
      <c r="H1453" s="93"/>
      <c r="I1453" s="93">
        <v>6.32</v>
      </c>
      <c r="J1453" s="93">
        <v>8.5399999999999991</v>
      </c>
      <c r="K1453" s="93"/>
      <c r="L1453" s="93">
        <v>90.6</v>
      </c>
      <c r="M1453" s="73">
        <v>240</v>
      </c>
      <c r="N1453" s="138">
        <f t="shared" si="130"/>
        <v>9.2327999999999992</v>
      </c>
    </row>
    <row r="1454" spans="1:14" x14ac:dyDescent="0.2">
      <c r="A1454" s="93"/>
      <c r="B1454" s="481"/>
      <c r="C1454" s="316">
        <v>41</v>
      </c>
      <c r="D1454" s="316">
        <v>41</v>
      </c>
      <c r="E1454" s="93" t="s">
        <v>52</v>
      </c>
      <c r="F1454" s="93">
        <v>0.6</v>
      </c>
      <c r="G1454" s="93">
        <v>0.6</v>
      </c>
      <c r="H1454" s="93"/>
      <c r="I1454" s="93" t="s">
        <v>21</v>
      </c>
      <c r="J1454" s="93" t="s">
        <v>21</v>
      </c>
      <c r="K1454" s="93" t="s">
        <v>21</v>
      </c>
      <c r="L1454" s="93">
        <v>0.21</v>
      </c>
      <c r="M1454" s="73">
        <v>22</v>
      </c>
      <c r="N1454" s="138">
        <f t="shared" si="130"/>
        <v>1.32E-2</v>
      </c>
    </row>
    <row r="1455" spans="1:14" x14ac:dyDescent="0.2">
      <c r="A1455" s="93"/>
      <c r="B1455" s="102"/>
      <c r="C1455" s="305"/>
      <c r="D1455" s="305"/>
      <c r="E1455" s="93" t="s">
        <v>93</v>
      </c>
      <c r="F1455" s="93">
        <v>2</v>
      </c>
      <c r="G1455" s="93">
        <v>2</v>
      </c>
      <c r="H1455" s="93"/>
      <c r="I1455" s="93">
        <v>0.22</v>
      </c>
      <c r="J1455" s="93">
        <v>0.02</v>
      </c>
      <c r="K1455" s="93">
        <v>1.44</v>
      </c>
      <c r="L1455" s="93">
        <v>6.62</v>
      </c>
      <c r="M1455" s="73">
        <v>31.52</v>
      </c>
      <c r="N1455" s="138">
        <f t="shared" si="130"/>
        <v>6.3039999999999999E-2</v>
      </c>
    </row>
    <row r="1456" spans="1:14" x14ac:dyDescent="0.2">
      <c r="A1456" s="93"/>
      <c r="B1456" s="102"/>
      <c r="C1456" s="305"/>
      <c r="D1456" s="305"/>
      <c r="E1456" s="93" t="s">
        <v>235</v>
      </c>
      <c r="F1456" s="93">
        <v>7</v>
      </c>
      <c r="G1456" s="93">
        <v>7</v>
      </c>
      <c r="H1456" s="93"/>
      <c r="I1456" s="93">
        <v>0.56999999999999995</v>
      </c>
      <c r="J1456" s="93">
        <v>0.06</v>
      </c>
      <c r="K1456" s="93">
        <v>0.47</v>
      </c>
      <c r="L1456" s="93">
        <v>15.82</v>
      </c>
      <c r="M1456" s="73">
        <v>61.52</v>
      </c>
      <c r="N1456" s="138">
        <f t="shared" si="130"/>
        <v>0.43064000000000002</v>
      </c>
    </row>
    <row r="1457" spans="1:14" x14ac:dyDescent="0.2">
      <c r="A1457" s="93"/>
      <c r="B1457" s="102"/>
      <c r="C1457" s="305"/>
      <c r="D1457" s="305"/>
      <c r="E1457" s="93" t="s">
        <v>22</v>
      </c>
      <c r="F1457" s="93">
        <v>0.6</v>
      </c>
      <c r="G1457" s="93">
        <v>0.6</v>
      </c>
      <c r="H1457" s="93"/>
      <c r="I1457" s="93" t="s">
        <v>21</v>
      </c>
      <c r="J1457" s="93" t="s">
        <v>21</v>
      </c>
      <c r="K1457" s="93" t="s">
        <v>21</v>
      </c>
      <c r="L1457" s="93" t="s">
        <v>21</v>
      </c>
      <c r="M1457" s="73">
        <v>8</v>
      </c>
      <c r="N1457" s="138">
        <f t="shared" si="130"/>
        <v>4.7999999999999996E-3</v>
      </c>
    </row>
    <row r="1458" spans="1:14" x14ac:dyDescent="0.2">
      <c r="A1458" s="93"/>
      <c r="B1458" s="102"/>
      <c r="C1458" s="305"/>
      <c r="D1458" s="305"/>
      <c r="E1458" s="93" t="s">
        <v>95</v>
      </c>
      <c r="F1458" s="93"/>
      <c r="G1458" s="93">
        <v>50</v>
      </c>
      <c r="H1458" s="93"/>
      <c r="I1458" s="93" t="s">
        <v>21</v>
      </c>
      <c r="J1458" s="93"/>
      <c r="K1458" s="93" t="s">
        <v>21</v>
      </c>
      <c r="L1458" s="93" t="s">
        <v>21</v>
      </c>
      <c r="M1458" s="73"/>
      <c r="N1458" s="138"/>
    </row>
    <row r="1459" spans="1:14" ht="22.5" x14ac:dyDescent="0.2">
      <c r="A1459" s="93"/>
      <c r="B1459" s="102"/>
      <c r="C1459" s="305"/>
      <c r="D1459" s="305"/>
      <c r="E1459" s="93" t="s">
        <v>51</v>
      </c>
      <c r="F1459" s="93">
        <v>2</v>
      </c>
      <c r="G1459" s="93">
        <v>2</v>
      </c>
      <c r="H1459" s="93"/>
      <c r="I1459" s="93" t="s">
        <v>21</v>
      </c>
      <c r="J1459" s="93">
        <v>1.99</v>
      </c>
      <c r="K1459" s="93" t="s">
        <v>21</v>
      </c>
      <c r="L1459" s="93">
        <v>17.98</v>
      </c>
      <c r="M1459" s="73">
        <v>74</v>
      </c>
      <c r="N1459" s="138">
        <f t="shared" si="130"/>
        <v>0.14799999999999999</v>
      </c>
    </row>
    <row r="1460" spans="1:14" ht="12.75" customHeight="1" x14ac:dyDescent="0.2">
      <c r="A1460" s="93"/>
      <c r="B1460" s="102"/>
      <c r="C1460" s="305"/>
      <c r="D1460" s="305"/>
      <c r="E1460" s="93"/>
      <c r="F1460" s="93"/>
      <c r="G1460" s="93"/>
      <c r="H1460" s="93">
        <v>41</v>
      </c>
      <c r="I1460" s="94">
        <f>SUM(I1453:I1459)</f>
        <v>7.11</v>
      </c>
      <c r="J1460" s="94">
        <f t="shared" ref="J1460:L1460" si="137">SUM(J1453:J1459)</f>
        <v>10.61</v>
      </c>
      <c r="K1460" s="94">
        <f t="shared" si="137"/>
        <v>1.91</v>
      </c>
      <c r="L1460" s="94">
        <f t="shared" si="137"/>
        <v>131.22999999999999</v>
      </c>
      <c r="M1460" s="94"/>
      <c r="N1460" s="139">
        <f>SUM(N1453:N1459)</f>
        <v>9.8924799999999991</v>
      </c>
    </row>
    <row r="1461" spans="1:14" x14ac:dyDescent="0.2">
      <c r="A1461" s="76" t="s">
        <v>157</v>
      </c>
      <c r="B1461" s="472" t="s">
        <v>236</v>
      </c>
      <c r="C1461" s="308">
        <v>100</v>
      </c>
      <c r="D1461" s="308">
        <v>100</v>
      </c>
      <c r="E1461" s="76" t="s">
        <v>237</v>
      </c>
      <c r="F1461" s="76">
        <v>33.299999999999997</v>
      </c>
      <c r="G1461" s="76"/>
      <c r="H1461" s="74"/>
      <c r="I1461" s="76">
        <v>5.99</v>
      </c>
      <c r="J1461" s="76">
        <v>1.55</v>
      </c>
      <c r="K1461" s="76">
        <v>29.76</v>
      </c>
      <c r="L1461" s="76">
        <v>157.9</v>
      </c>
      <c r="M1461" s="73">
        <v>19</v>
      </c>
      <c r="N1461" s="138">
        <f t="shared" si="130"/>
        <v>0.63269999999999993</v>
      </c>
    </row>
    <row r="1462" spans="1:14" x14ac:dyDescent="0.2">
      <c r="A1462" s="76"/>
      <c r="B1462" s="473"/>
      <c r="C1462" s="310"/>
      <c r="D1462" s="310"/>
      <c r="E1462" s="76" t="s">
        <v>23</v>
      </c>
      <c r="F1462" s="76">
        <v>5</v>
      </c>
      <c r="G1462" s="76"/>
      <c r="H1462" s="74"/>
      <c r="I1462" s="76">
        <v>0.04</v>
      </c>
      <c r="J1462" s="76">
        <v>3.6</v>
      </c>
      <c r="K1462" s="76">
        <v>0.13</v>
      </c>
      <c r="L1462" s="76">
        <v>33.6</v>
      </c>
      <c r="M1462" s="73">
        <v>260</v>
      </c>
      <c r="N1462" s="138">
        <f t="shared" si="130"/>
        <v>1.3</v>
      </c>
    </row>
    <row r="1463" spans="1:14" x14ac:dyDescent="0.2">
      <c r="A1463" s="76"/>
      <c r="B1463" s="72"/>
      <c r="C1463" s="324"/>
      <c r="D1463" s="324"/>
      <c r="E1463" s="76" t="s">
        <v>22</v>
      </c>
      <c r="F1463" s="76">
        <v>1</v>
      </c>
      <c r="G1463" s="76"/>
      <c r="H1463" s="74"/>
      <c r="I1463" s="76"/>
      <c r="J1463" s="76"/>
      <c r="K1463" s="76"/>
      <c r="L1463" s="76"/>
      <c r="M1463" s="73">
        <v>8</v>
      </c>
      <c r="N1463" s="138">
        <f t="shared" si="130"/>
        <v>8.0000000000000002E-3</v>
      </c>
    </row>
    <row r="1464" spans="1:14" x14ac:dyDescent="0.2">
      <c r="A1464" s="76"/>
      <c r="B1464" s="72"/>
      <c r="C1464" s="324"/>
      <c r="D1464" s="324"/>
      <c r="E1464" s="76"/>
      <c r="F1464" s="76"/>
      <c r="G1464" s="76"/>
      <c r="H1464" s="74">
        <v>100</v>
      </c>
      <c r="I1464" s="78">
        <f>SUM(I1461:I1463)</f>
        <v>6.03</v>
      </c>
      <c r="J1464" s="78">
        <f t="shared" ref="J1464:L1464" si="138">SUM(J1461:J1463)</f>
        <v>5.15</v>
      </c>
      <c r="K1464" s="78">
        <f t="shared" si="138"/>
        <v>29.89</v>
      </c>
      <c r="L1464" s="78">
        <f t="shared" si="138"/>
        <v>191.5</v>
      </c>
      <c r="M1464" s="78"/>
      <c r="N1464" s="139">
        <f>SUM(N1461:N1463)</f>
        <v>1.9407000000000001</v>
      </c>
    </row>
    <row r="1465" spans="1:14" x14ac:dyDescent="0.2">
      <c r="A1465" s="93" t="s">
        <v>202</v>
      </c>
      <c r="B1465" s="482" t="s">
        <v>118</v>
      </c>
      <c r="C1465" s="326"/>
      <c r="D1465" s="326"/>
      <c r="E1465" s="93" t="s">
        <v>54</v>
      </c>
      <c r="F1465" s="93">
        <v>50</v>
      </c>
      <c r="G1465" s="93"/>
      <c r="H1465" s="93"/>
      <c r="I1465" s="93">
        <v>0.41</v>
      </c>
      <c r="J1465" s="93">
        <v>1.03</v>
      </c>
      <c r="K1465" s="93">
        <v>0.61</v>
      </c>
      <c r="L1465" s="93">
        <v>1.85</v>
      </c>
      <c r="M1465" s="73">
        <v>6</v>
      </c>
      <c r="N1465" s="138">
        <f t="shared" si="130"/>
        <v>0.3</v>
      </c>
    </row>
    <row r="1466" spans="1:14" ht="22.5" x14ac:dyDescent="0.2">
      <c r="A1466" s="93"/>
      <c r="B1466" s="483"/>
      <c r="C1466" s="327">
        <v>50</v>
      </c>
      <c r="D1466" s="327">
        <v>50</v>
      </c>
      <c r="E1466" s="93" t="s">
        <v>51</v>
      </c>
      <c r="F1466" s="93">
        <v>1</v>
      </c>
      <c r="G1466" s="93"/>
      <c r="H1466" s="93"/>
      <c r="I1466" s="93"/>
      <c r="J1466" s="93">
        <v>0.99</v>
      </c>
      <c r="K1466" s="93"/>
      <c r="L1466" s="93">
        <v>8.99</v>
      </c>
      <c r="M1466" s="73">
        <v>74</v>
      </c>
      <c r="N1466" s="138">
        <f t="shared" si="130"/>
        <v>7.3999999999999996E-2</v>
      </c>
    </row>
    <row r="1467" spans="1:14" ht="11.25" customHeight="1" x14ac:dyDescent="0.2">
      <c r="A1467" s="93"/>
      <c r="B1467" s="102"/>
      <c r="C1467" s="305"/>
      <c r="D1467" s="305"/>
      <c r="E1467" s="93" t="s">
        <v>64</v>
      </c>
      <c r="F1467" s="93">
        <v>2.5</v>
      </c>
      <c r="G1467" s="93"/>
      <c r="H1467" s="93"/>
      <c r="I1467" s="93">
        <v>0.26</v>
      </c>
      <c r="J1467" s="93">
        <v>0.02</v>
      </c>
      <c r="K1467" s="93">
        <v>1.71</v>
      </c>
      <c r="L1467" s="93">
        <v>8.35</v>
      </c>
      <c r="M1467" s="73">
        <v>18</v>
      </c>
      <c r="N1467" s="138">
        <f t="shared" si="130"/>
        <v>4.4999999999999998E-2</v>
      </c>
    </row>
    <row r="1468" spans="1:14" ht="14.25" customHeight="1" x14ac:dyDescent="0.2">
      <c r="A1468" s="93"/>
      <c r="B1468" s="102"/>
      <c r="C1468" s="305"/>
      <c r="D1468" s="305"/>
      <c r="E1468" s="93" t="s">
        <v>62</v>
      </c>
      <c r="F1468" s="93">
        <v>5</v>
      </c>
      <c r="G1468" s="93"/>
      <c r="H1468" s="93"/>
      <c r="I1468" s="93">
        <v>0.18</v>
      </c>
      <c r="J1468" s="93" t="s">
        <v>21</v>
      </c>
      <c r="K1468" s="93">
        <v>0.62</v>
      </c>
      <c r="L1468" s="93">
        <v>3.4</v>
      </c>
      <c r="M1468" s="73">
        <v>121</v>
      </c>
      <c r="N1468" s="138">
        <f t="shared" si="130"/>
        <v>0.60499999999999998</v>
      </c>
    </row>
    <row r="1469" spans="1:14" x14ac:dyDescent="0.2">
      <c r="A1469" s="93"/>
      <c r="B1469" s="102"/>
      <c r="C1469" s="305"/>
      <c r="D1469" s="305"/>
      <c r="E1469" s="93" t="s">
        <v>43</v>
      </c>
      <c r="F1469" s="93">
        <v>5</v>
      </c>
      <c r="G1469" s="93">
        <v>4</v>
      </c>
      <c r="H1469" s="93"/>
      <c r="I1469" s="93">
        <v>0.05</v>
      </c>
      <c r="J1469" s="93">
        <v>0</v>
      </c>
      <c r="K1469" s="93">
        <v>0.28000000000000003</v>
      </c>
      <c r="L1469" s="93">
        <v>1.32</v>
      </c>
      <c r="M1469" s="73">
        <v>17</v>
      </c>
      <c r="N1469" s="138">
        <f t="shared" si="130"/>
        <v>8.5000000000000006E-2</v>
      </c>
    </row>
    <row r="1470" spans="1:14" ht="11.25" customHeight="1" x14ac:dyDescent="0.2">
      <c r="A1470" s="93"/>
      <c r="B1470" s="102"/>
      <c r="C1470" s="305"/>
      <c r="D1470" s="305"/>
      <c r="E1470" s="93" t="s">
        <v>52</v>
      </c>
      <c r="F1470" s="93">
        <v>1.2</v>
      </c>
      <c r="G1470" s="93">
        <v>1</v>
      </c>
      <c r="H1470" s="93"/>
      <c r="I1470" s="93">
        <v>0.01</v>
      </c>
      <c r="J1470" s="93" t="s">
        <v>21</v>
      </c>
      <c r="K1470" s="93">
        <v>0.09</v>
      </c>
      <c r="L1470" s="93">
        <v>0.41</v>
      </c>
      <c r="M1470" s="73">
        <v>22</v>
      </c>
      <c r="N1470" s="138">
        <f t="shared" si="130"/>
        <v>2.64E-2</v>
      </c>
    </row>
    <row r="1471" spans="1:14" x14ac:dyDescent="0.2">
      <c r="A1471" s="93"/>
      <c r="B1471" s="102"/>
      <c r="C1471" s="305"/>
      <c r="D1471" s="305"/>
      <c r="E1471" s="93" t="s">
        <v>20</v>
      </c>
      <c r="F1471" s="93">
        <v>0.7</v>
      </c>
      <c r="G1471" s="93"/>
      <c r="H1471" s="93"/>
      <c r="I1471" s="93" t="s">
        <v>21</v>
      </c>
      <c r="J1471" s="93" t="s">
        <v>21</v>
      </c>
      <c r="K1471" s="93">
        <v>0.79</v>
      </c>
      <c r="L1471" s="93">
        <v>3.03</v>
      </c>
      <c r="M1471" s="73">
        <v>54</v>
      </c>
      <c r="N1471" s="138">
        <f t="shared" si="130"/>
        <v>3.78E-2</v>
      </c>
    </row>
    <row r="1472" spans="1:14" x14ac:dyDescent="0.2">
      <c r="A1472" s="93"/>
      <c r="B1472" s="102"/>
      <c r="C1472" s="305"/>
      <c r="D1472" s="305"/>
      <c r="E1472" s="93"/>
      <c r="F1472" s="93"/>
      <c r="G1472" s="93"/>
      <c r="H1472" s="93"/>
      <c r="I1472" s="94">
        <f>SUM(I1465:I1471)</f>
        <v>0.90999999999999992</v>
      </c>
      <c r="J1472" s="94">
        <f t="shared" ref="J1472:L1472" si="139">SUM(J1465:J1471)</f>
        <v>2.04</v>
      </c>
      <c r="K1472" s="94">
        <f t="shared" si="139"/>
        <v>4.0999999999999996</v>
      </c>
      <c r="L1472" s="94">
        <f t="shared" si="139"/>
        <v>27.349999999999998</v>
      </c>
      <c r="M1472" s="94"/>
      <c r="N1472" s="139">
        <f>SUM(N1465:N1471)</f>
        <v>1.1732</v>
      </c>
    </row>
    <row r="1473" spans="1:14" ht="12" customHeight="1" x14ac:dyDescent="0.2">
      <c r="A1473" s="76" t="s">
        <v>180</v>
      </c>
      <c r="B1473" s="484" t="s">
        <v>181</v>
      </c>
      <c r="C1473" s="304"/>
      <c r="D1473" s="304"/>
      <c r="E1473" s="76" t="s">
        <v>45</v>
      </c>
      <c r="F1473" s="76">
        <v>25</v>
      </c>
      <c r="G1473" s="76">
        <v>22</v>
      </c>
      <c r="H1473" s="74"/>
      <c r="I1473" s="76">
        <v>0.1</v>
      </c>
      <c r="J1473" s="76">
        <v>0.09</v>
      </c>
      <c r="K1473" s="76">
        <v>2.2000000000000002</v>
      </c>
      <c r="L1473" s="76">
        <v>9.9</v>
      </c>
      <c r="M1473" s="73">
        <v>99</v>
      </c>
      <c r="N1473" s="138">
        <f t="shared" si="130"/>
        <v>2.4750000000000001</v>
      </c>
    </row>
    <row r="1474" spans="1:14" x14ac:dyDescent="0.2">
      <c r="A1474" s="76"/>
      <c r="B1474" s="485"/>
      <c r="C1474" s="313">
        <v>200</v>
      </c>
      <c r="D1474" s="313">
        <v>200</v>
      </c>
      <c r="E1474" s="76" t="s">
        <v>20</v>
      </c>
      <c r="F1474" s="76">
        <v>20</v>
      </c>
      <c r="G1474" s="76">
        <v>20</v>
      </c>
      <c r="H1474" s="74"/>
      <c r="I1474" s="76"/>
      <c r="J1474" s="76"/>
      <c r="K1474" s="76">
        <v>19.96</v>
      </c>
      <c r="L1474" s="76">
        <v>75.8</v>
      </c>
      <c r="M1474" s="73">
        <v>54</v>
      </c>
      <c r="N1474" s="138">
        <f t="shared" si="130"/>
        <v>1.08</v>
      </c>
    </row>
    <row r="1475" spans="1:14" x14ac:dyDescent="0.2">
      <c r="A1475" s="76"/>
      <c r="B1475" s="72"/>
      <c r="C1475" s="324"/>
      <c r="D1475" s="324"/>
      <c r="E1475" s="76"/>
      <c r="F1475" s="76"/>
      <c r="G1475" s="76"/>
      <c r="H1475" s="74">
        <v>200</v>
      </c>
      <c r="I1475" s="78">
        <v>0.1</v>
      </c>
      <c r="J1475" s="78">
        <v>0.09</v>
      </c>
      <c r="K1475" s="78">
        <v>22.16</v>
      </c>
      <c r="L1475" s="78">
        <v>85.7</v>
      </c>
      <c r="M1475" s="73"/>
      <c r="N1475" s="139">
        <f>SUM(N1473:N1474)</f>
        <v>3.5550000000000002</v>
      </c>
    </row>
    <row r="1476" spans="1:14" x14ac:dyDescent="0.2">
      <c r="A1476" s="76"/>
      <c r="B1476" s="72" t="s">
        <v>71</v>
      </c>
      <c r="C1476" s="430" t="s">
        <v>373</v>
      </c>
      <c r="D1476" s="430" t="s">
        <v>374</v>
      </c>
      <c r="E1476" s="84" t="s">
        <v>72</v>
      </c>
      <c r="F1476" s="84">
        <v>40</v>
      </c>
      <c r="G1476" s="84">
        <v>40</v>
      </c>
      <c r="H1476" s="85">
        <v>40</v>
      </c>
      <c r="I1476" s="76">
        <v>3.48</v>
      </c>
      <c r="J1476" s="76">
        <v>0.6</v>
      </c>
      <c r="K1476" s="76">
        <v>16</v>
      </c>
      <c r="L1476" s="76">
        <v>83.6</v>
      </c>
      <c r="M1476" s="73">
        <v>33.33</v>
      </c>
      <c r="N1476" s="138">
        <f t="shared" si="130"/>
        <v>1.3331999999999997</v>
      </c>
    </row>
    <row r="1477" spans="1:14" ht="12" customHeight="1" x14ac:dyDescent="0.2">
      <c r="A1477" s="76"/>
      <c r="B1477" s="72"/>
      <c r="C1477" s="324"/>
      <c r="D1477" s="324"/>
      <c r="E1477" s="76" t="s">
        <v>73</v>
      </c>
      <c r="F1477" s="76">
        <v>80</v>
      </c>
      <c r="G1477" s="76">
        <v>80</v>
      </c>
      <c r="H1477" s="74">
        <v>80</v>
      </c>
      <c r="I1477" s="76">
        <v>5.28</v>
      </c>
      <c r="J1477" s="76">
        <v>0.96</v>
      </c>
      <c r="K1477" s="76">
        <v>28.24</v>
      </c>
      <c r="L1477" s="76">
        <v>144.80000000000001</v>
      </c>
      <c r="M1477" s="73">
        <v>31.52</v>
      </c>
      <c r="N1477" s="138">
        <f>F1477*M1477/1000</f>
        <v>2.5215999999999998</v>
      </c>
    </row>
    <row r="1478" spans="1:14" x14ac:dyDescent="0.2">
      <c r="A1478" s="117"/>
      <c r="B1478" s="72"/>
      <c r="C1478" s="324"/>
      <c r="D1478" s="324"/>
      <c r="E1478" s="76"/>
      <c r="F1478" s="76"/>
      <c r="G1478" s="76"/>
      <c r="H1478" s="74"/>
      <c r="I1478" s="76">
        <v>8.76</v>
      </c>
      <c r="J1478" s="76">
        <v>1.56</v>
      </c>
      <c r="K1478" s="76">
        <v>44.239999999999995</v>
      </c>
      <c r="L1478" s="76">
        <v>228.4</v>
      </c>
      <c r="M1478" s="73"/>
      <c r="N1478" s="139">
        <f>SUM(N1476:N1477)</f>
        <v>3.8547999999999996</v>
      </c>
    </row>
    <row r="1479" spans="1:14" x14ac:dyDescent="0.2">
      <c r="A1479" s="93" t="s">
        <v>238</v>
      </c>
      <c r="B1479" s="479" t="s">
        <v>239</v>
      </c>
      <c r="C1479" s="305"/>
      <c r="D1479" s="305"/>
      <c r="E1479" s="93" t="s">
        <v>128</v>
      </c>
      <c r="F1479" s="93">
        <v>1.74</v>
      </c>
      <c r="G1479" s="93">
        <v>1.74</v>
      </c>
      <c r="H1479" s="93"/>
      <c r="I1479" s="93">
        <v>0.17</v>
      </c>
      <c r="J1479" s="93">
        <v>0.02</v>
      </c>
      <c r="K1479" s="93">
        <v>1.19</v>
      </c>
      <c r="L1479" s="93">
        <v>5.81</v>
      </c>
      <c r="M1479" s="73">
        <v>18</v>
      </c>
      <c r="N1479" s="138">
        <f t="shared" si="130"/>
        <v>3.1320000000000001E-2</v>
      </c>
    </row>
    <row r="1480" spans="1:14" x14ac:dyDescent="0.2">
      <c r="A1480" s="482" t="s">
        <v>240</v>
      </c>
      <c r="B1480" s="479"/>
      <c r="C1480" s="305">
        <v>75</v>
      </c>
      <c r="D1480" s="305">
        <v>75</v>
      </c>
      <c r="E1480" s="93" t="s">
        <v>64</v>
      </c>
      <c r="F1480" s="93">
        <v>37</v>
      </c>
      <c r="G1480" s="93">
        <v>37</v>
      </c>
      <c r="H1480" s="93"/>
      <c r="I1480" s="93">
        <v>3.81</v>
      </c>
      <c r="J1480" s="93">
        <v>0.4</v>
      </c>
      <c r="K1480" s="93">
        <v>25.48</v>
      </c>
      <c r="L1480" s="93">
        <v>123.6</v>
      </c>
      <c r="M1480" s="73">
        <v>18</v>
      </c>
      <c r="N1480" s="138">
        <f t="shared" si="130"/>
        <v>0.66600000000000004</v>
      </c>
    </row>
    <row r="1481" spans="1:14" x14ac:dyDescent="0.2">
      <c r="A1481" s="483"/>
      <c r="B1481" s="102"/>
      <c r="C1481" s="305"/>
      <c r="D1481" s="305"/>
      <c r="E1481" s="93" t="s">
        <v>20</v>
      </c>
      <c r="F1481" s="93">
        <v>20</v>
      </c>
      <c r="G1481" s="93">
        <v>20</v>
      </c>
      <c r="H1481" s="93"/>
      <c r="I1481" s="93" t="s">
        <v>21</v>
      </c>
      <c r="J1481" s="93" t="s">
        <v>21</v>
      </c>
      <c r="K1481" s="93">
        <v>1.96</v>
      </c>
      <c r="L1481" s="93">
        <v>7.8</v>
      </c>
      <c r="M1481" s="73">
        <v>54</v>
      </c>
      <c r="N1481" s="138">
        <f t="shared" si="130"/>
        <v>1.08</v>
      </c>
    </row>
    <row r="1482" spans="1:14" x14ac:dyDescent="0.2">
      <c r="A1482" s="93"/>
      <c r="B1482" s="102"/>
      <c r="C1482" s="305"/>
      <c r="D1482" s="305"/>
      <c r="E1482" s="93" t="s">
        <v>23</v>
      </c>
      <c r="F1482" s="93">
        <v>1.68</v>
      </c>
      <c r="G1482" s="93">
        <v>1.68</v>
      </c>
      <c r="H1482" s="93"/>
      <c r="I1482" s="93">
        <v>0.01</v>
      </c>
      <c r="J1482" s="93">
        <v>1.22</v>
      </c>
      <c r="K1482" s="93">
        <v>0.04</v>
      </c>
      <c r="L1482" s="93">
        <v>11.1</v>
      </c>
      <c r="M1482" s="73">
        <v>260</v>
      </c>
      <c r="N1482" s="138">
        <f t="shared" si="130"/>
        <v>0.43680000000000002</v>
      </c>
    </row>
    <row r="1483" spans="1:14" x14ac:dyDescent="0.2">
      <c r="A1483" s="93"/>
      <c r="B1483" s="102"/>
      <c r="C1483" s="305"/>
      <c r="D1483" s="305"/>
      <c r="E1483" s="93" t="s">
        <v>91</v>
      </c>
      <c r="F1483" s="93">
        <v>20</v>
      </c>
      <c r="G1483" s="93">
        <v>20</v>
      </c>
      <c r="H1483" s="93"/>
      <c r="I1483" s="93">
        <v>0.2</v>
      </c>
      <c r="J1483" s="93">
        <v>0.2</v>
      </c>
      <c r="K1483" s="93">
        <v>0.01</v>
      </c>
      <c r="L1483" s="93">
        <v>2.73</v>
      </c>
      <c r="M1483" s="73">
        <v>122.22</v>
      </c>
      <c r="N1483" s="138">
        <f t="shared" ref="N1483:N1546" si="140">F1483*M1483/1000</f>
        <v>2.4443999999999999</v>
      </c>
    </row>
    <row r="1484" spans="1:14" x14ac:dyDescent="0.2">
      <c r="A1484" s="93"/>
      <c r="B1484" s="102"/>
      <c r="C1484" s="305"/>
      <c r="D1484" s="305"/>
      <c r="E1484" s="93" t="s">
        <v>22</v>
      </c>
      <c r="F1484" s="93">
        <v>5.0000000000000001E-3</v>
      </c>
      <c r="G1484" s="93">
        <v>5.0000000000000001E-3</v>
      </c>
      <c r="H1484" s="93"/>
      <c r="I1484" s="93" t="s">
        <v>21</v>
      </c>
      <c r="J1484" s="93" t="s">
        <v>21</v>
      </c>
      <c r="K1484" s="93" t="s">
        <v>21</v>
      </c>
      <c r="L1484" s="93" t="s">
        <v>21</v>
      </c>
      <c r="M1484" s="73">
        <v>8</v>
      </c>
      <c r="N1484" s="138">
        <f t="shared" si="140"/>
        <v>4.0000000000000003E-5</v>
      </c>
    </row>
    <row r="1485" spans="1:14" x14ac:dyDescent="0.2">
      <c r="A1485" s="93"/>
      <c r="B1485" s="102"/>
      <c r="C1485" s="305"/>
      <c r="D1485" s="305"/>
      <c r="E1485" s="93" t="s">
        <v>127</v>
      </c>
      <c r="F1485" s="93">
        <v>1.1000000000000001</v>
      </c>
      <c r="G1485" s="93">
        <v>1.1000000000000001</v>
      </c>
      <c r="H1485" s="93"/>
      <c r="I1485" s="93" t="s">
        <v>21</v>
      </c>
      <c r="J1485" s="93" t="s">
        <v>21</v>
      </c>
      <c r="K1485" s="93" t="s">
        <v>21</v>
      </c>
      <c r="L1485" s="93" t="s">
        <v>21</v>
      </c>
      <c r="M1485" s="73">
        <v>450</v>
      </c>
      <c r="N1485" s="138">
        <f t="shared" si="140"/>
        <v>0.49500000000000005</v>
      </c>
    </row>
    <row r="1486" spans="1:14" ht="12" customHeight="1" x14ac:dyDescent="0.2">
      <c r="A1486" s="93"/>
      <c r="B1486" s="102"/>
      <c r="C1486" s="305"/>
      <c r="D1486" s="305"/>
      <c r="E1486" s="93" t="s">
        <v>241</v>
      </c>
      <c r="F1486" s="93">
        <v>25.2</v>
      </c>
      <c r="G1486" s="93">
        <v>25.2</v>
      </c>
      <c r="H1486" s="93"/>
      <c r="I1486" s="93">
        <v>4.21</v>
      </c>
      <c r="J1486" s="93">
        <v>2.27</v>
      </c>
      <c r="K1486" s="93">
        <v>0.5</v>
      </c>
      <c r="L1486" s="93">
        <v>40.07</v>
      </c>
      <c r="M1486" s="73">
        <v>185</v>
      </c>
      <c r="N1486" s="138">
        <f t="shared" si="140"/>
        <v>4.6619999999999999</v>
      </c>
    </row>
    <row r="1487" spans="1:14" x14ac:dyDescent="0.2">
      <c r="A1487" s="93"/>
      <c r="B1487" s="102"/>
      <c r="C1487" s="305"/>
      <c r="D1487" s="305"/>
      <c r="E1487" s="93" t="s">
        <v>91</v>
      </c>
      <c r="F1487" s="93">
        <v>2.4</v>
      </c>
      <c r="G1487" s="93">
        <v>2.4</v>
      </c>
      <c r="H1487" s="93"/>
      <c r="I1487" s="93">
        <v>0.43</v>
      </c>
      <c r="J1487" s="93">
        <v>0.39</v>
      </c>
      <c r="K1487" s="93">
        <v>0.02</v>
      </c>
      <c r="L1487" s="93">
        <v>5.3</v>
      </c>
      <c r="M1487" s="73">
        <v>122.22</v>
      </c>
      <c r="N1487" s="138">
        <f t="shared" si="140"/>
        <v>0.29332799999999998</v>
      </c>
    </row>
    <row r="1488" spans="1:14" x14ac:dyDescent="0.2">
      <c r="A1488" s="93"/>
      <c r="B1488" s="102"/>
      <c r="C1488" s="305"/>
      <c r="D1488" s="305"/>
      <c r="E1488" s="93" t="s">
        <v>20</v>
      </c>
      <c r="F1488" s="93">
        <v>2.4</v>
      </c>
      <c r="G1488" s="93">
        <v>2.4</v>
      </c>
      <c r="H1488" s="93"/>
      <c r="I1488" s="93" t="s">
        <v>21</v>
      </c>
      <c r="J1488" s="93" t="s">
        <v>21</v>
      </c>
      <c r="K1488" s="93">
        <v>2.39</v>
      </c>
      <c r="L1488" s="93">
        <v>9.09</v>
      </c>
      <c r="M1488" s="73">
        <v>54</v>
      </c>
      <c r="N1488" s="138">
        <f t="shared" si="140"/>
        <v>0.12959999999999999</v>
      </c>
    </row>
    <row r="1489" spans="1:14" x14ac:dyDescent="0.2">
      <c r="A1489" s="93"/>
      <c r="B1489" s="102"/>
      <c r="C1489" s="305"/>
      <c r="D1489" s="305"/>
      <c r="E1489" s="93" t="s">
        <v>64</v>
      </c>
      <c r="F1489" s="93">
        <v>1.2</v>
      </c>
      <c r="G1489" s="93">
        <v>1.2</v>
      </c>
      <c r="H1489" s="93"/>
      <c r="I1489" s="93" t="s">
        <v>21</v>
      </c>
      <c r="J1489" s="93" t="s">
        <v>21</v>
      </c>
      <c r="K1489" s="103">
        <v>1</v>
      </c>
      <c r="L1489" s="103">
        <v>4</v>
      </c>
      <c r="M1489" s="73">
        <v>18</v>
      </c>
      <c r="N1489" s="138">
        <f t="shared" si="140"/>
        <v>2.1599999999999998E-2</v>
      </c>
    </row>
    <row r="1490" spans="1:14" x14ac:dyDescent="0.2">
      <c r="A1490" s="93"/>
      <c r="B1490" s="102"/>
      <c r="C1490" s="305"/>
      <c r="D1490" s="305"/>
      <c r="E1490" s="93" t="s">
        <v>79</v>
      </c>
      <c r="F1490" s="93">
        <v>1.6</v>
      </c>
      <c r="G1490" s="93">
        <v>1.6</v>
      </c>
      <c r="H1490" s="93"/>
      <c r="I1490" s="93">
        <v>0.18</v>
      </c>
      <c r="J1490" s="93">
        <v>0.17</v>
      </c>
      <c r="K1490" s="93" t="s">
        <v>21</v>
      </c>
      <c r="L1490" s="93">
        <v>2.35</v>
      </c>
      <c r="M1490" s="73">
        <v>122.22</v>
      </c>
      <c r="N1490" s="138">
        <f t="shared" si="140"/>
        <v>0.19555200000000003</v>
      </c>
    </row>
    <row r="1491" spans="1:14" ht="22.5" x14ac:dyDescent="0.2">
      <c r="A1491" s="93"/>
      <c r="B1491" s="102"/>
      <c r="C1491" s="305"/>
      <c r="D1491" s="305"/>
      <c r="E1491" s="93" t="s">
        <v>81</v>
      </c>
      <c r="F1491" s="93">
        <v>0.25</v>
      </c>
      <c r="G1491" s="93">
        <v>0.25</v>
      </c>
      <c r="H1491" s="93"/>
      <c r="I1491" s="93" t="s">
        <v>21</v>
      </c>
      <c r="J1491" s="93">
        <v>0.24</v>
      </c>
      <c r="K1491" s="93" t="s">
        <v>21</v>
      </c>
      <c r="L1491" s="93">
        <v>2.25</v>
      </c>
      <c r="M1491" s="73">
        <v>74</v>
      </c>
      <c r="N1491" s="138">
        <f t="shared" si="140"/>
        <v>1.8499999999999999E-2</v>
      </c>
    </row>
    <row r="1492" spans="1:14" x14ac:dyDescent="0.2">
      <c r="A1492" s="93"/>
      <c r="B1492" s="102"/>
      <c r="C1492" s="305"/>
      <c r="D1492" s="305"/>
      <c r="E1492" s="93" t="s">
        <v>211</v>
      </c>
      <c r="F1492" s="93"/>
      <c r="G1492" s="93">
        <v>46.4</v>
      </c>
      <c r="H1492" s="93"/>
      <c r="I1492" s="93" t="s">
        <v>21</v>
      </c>
      <c r="J1492" s="93" t="s">
        <v>21</v>
      </c>
      <c r="K1492" s="93" t="s">
        <v>21</v>
      </c>
      <c r="L1492" s="93" t="s">
        <v>21</v>
      </c>
      <c r="M1492" s="73"/>
      <c r="N1492" s="138"/>
    </row>
    <row r="1493" spans="1:14" x14ac:dyDescent="0.2">
      <c r="A1493" s="93"/>
      <c r="B1493" s="102"/>
      <c r="C1493" s="305"/>
      <c r="D1493" s="305"/>
      <c r="E1493" s="93" t="s">
        <v>242</v>
      </c>
      <c r="F1493" s="93"/>
      <c r="G1493" s="93">
        <v>30</v>
      </c>
      <c r="H1493" s="93"/>
      <c r="I1493" s="93" t="s">
        <v>21</v>
      </c>
      <c r="J1493" s="93" t="s">
        <v>21</v>
      </c>
      <c r="K1493" s="93" t="s">
        <v>21</v>
      </c>
      <c r="L1493" s="93" t="s">
        <v>21</v>
      </c>
      <c r="M1493" s="73"/>
      <c r="N1493" s="138"/>
    </row>
    <row r="1494" spans="1:14" x14ac:dyDescent="0.2">
      <c r="A1494" s="93"/>
      <c r="B1494" s="102"/>
      <c r="C1494" s="305"/>
      <c r="D1494" s="305"/>
      <c r="E1494" s="93"/>
      <c r="F1494" s="93"/>
      <c r="G1494" s="93"/>
      <c r="H1494" s="93">
        <v>75</v>
      </c>
      <c r="I1494" s="94">
        <f>SUM(I1479:I1493)</f>
        <v>9.009999999999998</v>
      </c>
      <c r="J1494" s="94">
        <f t="shared" ref="J1494:L1494" si="141">SUM(J1479:J1493)</f>
        <v>4.91</v>
      </c>
      <c r="K1494" s="94">
        <f t="shared" si="141"/>
        <v>32.590000000000003</v>
      </c>
      <c r="L1494" s="94">
        <f t="shared" si="141"/>
        <v>214.1</v>
      </c>
      <c r="M1494" s="94"/>
      <c r="N1494" s="139">
        <f>SUM(N1479:N1493)</f>
        <v>10.474139999999998</v>
      </c>
    </row>
    <row r="1495" spans="1:14" x14ac:dyDescent="0.2">
      <c r="A1495" s="495" t="s">
        <v>132</v>
      </c>
      <c r="B1495" s="496"/>
      <c r="C1495" s="314"/>
      <c r="D1495" s="314"/>
      <c r="E1495" s="93"/>
      <c r="F1495" s="93"/>
      <c r="G1495" s="93"/>
      <c r="H1495" s="93"/>
      <c r="I1495" s="122">
        <f>I1494+I1478+I1475+I1472+I1464+I1460+I1452+I1444</f>
        <v>50.97</v>
      </c>
      <c r="J1495" s="122">
        <f t="shared" ref="J1495:L1495" si="142">J1494+J1478+J1475+J1472+J1464+J1460+J1452+J1444</f>
        <v>46.120000000000005</v>
      </c>
      <c r="K1495" s="122">
        <f t="shared" si="142"/>
        <v>175.09</v>
      </c>
      <c r="L1495" s="122">
        <f t="shared" si="142"/>
        <v>1240.6600000000001</v>
      </c>
      <c r="M1495" s="122"/>
      <c r="N1495" s="139">
        <f>N1494+N1478+N1475+N1472+N1464+N1460+N1452+N1444</f>
        <v>50.647689999999997</v>
      </c>
    </row>
    <row r="1496" spans="1:14" x14ac:dyDescent="0.2">
      <c r="A1496" s="477" t="s">
        <v>243</v>
      </c>
      <c r="B1496" s="478"/>
      <c r="C1496" s="342"/>
      <c r="D1496" s="342"/>
      <c r="E1496" s="125"/>
      <c r="F1496" s="125"/>
      <c r="G1496" s="125"/>
      <c r="H1496" s="94"/>
      <c r="I1496" s="118">
        <f>I1495+I1437</f>
        <v>84.47</v>
      </c>
      <c r="J1496" s="118">
        <f>J1495+J1437</f>
        <v>102</v>
      </c>
      <c r="K1496" s="118">
        <f>K1495+K1437</f>
        <v>340.29300000000001</v>
      </c>
      <c r="L1496" s="118">
        <f>L1495+L1437</f>
        <v>2336.9</v>
      </c>
      <c r="M1496" s="118"/>
      <c r="N1496" s="139">
        <f>N1495+N1436</f>
        <v>108.54864000000001</v>
      </c>
    </row>
    <row r="1497" spans="1:14" ht="21" x14ac:dyDescent="0.2">
      <c r="A1497" s="71" t="s">
        <v>1</v>
      </c>
      <c r="B1497" s="91" t="s">
        <v>2</v>
      </c>
      <c r="C1497" s="306"/>
      <c r="D1497" s="306"/>
      <c r="E1497" s="71" t="s">
        <v>3</v>
      </c>
      <c r="F1497" s="71" t="s">
        <v>4</v>
      </c>
      <c r="G1497" s="71" t="s">
        <v>5</v>
      </c>
      <c r="H1497" s="71" t="s">
        <v>6</v>
      </c>
      <c r="I1497" s="71" t="s">
        <v>7</v>
      </c>
      <c r="J1497" s="71" t="s">
        <v>8</v>
      </c>
      <c r="K1497" s="71" t="s">
        <v>9</v>
      </c>
      <c r="L1497" s="71" t="s">
        <v>10</v>
      </c>
      <c r="M1497" s="73" t="s">
        <v>11</v>
      </c>
      <c r="N1497" s="138"/>
    </row>
    <row r="1498" spans="1:14" x14ac:dyDescent="0.2">
      <c r="A1498" s="495" t="s">
        <v>355</v>
      </c>
      <c r="B1498" s="496"/>
      <c r="C1498" s="314"/>
      <c r="D1498" s="314"/>
      <c r="E1498" s="94"/>
      <c r="F1498" s="94"/>
      <c r="G1498" s="94"/>
      <c r="H1498" s="94"/>
      <c r="I1498" s="94"/>
      <c r="J1498" s="94"/>
      <c r="K1498" s="94"/>
      <c r="L1498" s="94"/>
      <c r="M1498" s="73"/>
      <c r="N1498" s="138"/>
    </row>
    <row r="1499" spans="1:14" x14ac:dyDescent="0.2">
      <c r="A1499" s="495" t="s">
        <v>14</v>
      </c>
      <c r="B1499" s="497"/>
      <c r="C1499" s="302"/>
      <c r="D1499" s="302"/>
      <c r="E1499" s="93"/>
      <c r="F1499" s="93"/>
      <c r="G1499" s="93"/>
      <c r="H1499" s="93"/>
      <c r="I1499" s="93"/>
      <c r="J1499" s="93"/>
      <c r="K1499" s="93"/>
      <c r="L1499" s="93"/>
      <c r="M1499" s="73"/>
      <c r="N1499" s="138"/>
    </row>
    <row r="1500" spans="1:14" x14ac:dyDescent="0.2">
      <c r="A1500" s="181" t="s">
        <v>15</v>
      </c>
      <c r="B1500" s="472" t="s">
        <v>16</v>
      </c>
      <c r="C1500" s="308"/>
      <c r="D1500" s="308"/>
      <c r="E1500" s="181" t="s">
        <v>17</v>
      </c>
      <c r="F1500" s="181">
        <v>16.600000000000001</v>
      </c>
      <c r="G1500" s="181">
        <v>16.600000000000001</v>
      </c>
      <c r="H1500" s="179"/>
      <c r="I1500" s="181">
        <v>1.1599999999999999</v>
      </c>
      <c r="J1500" s="181">
        <v>0.42</v>
      </c>
      <c r="K1500" s="181">
        <v>10.58</v>
      </c>
      <c r="L1500" s="181">
        <v>52.55</v>
      </c>
      <c r="M1500" s="73">
        <v>44</v>
      </c>
      <c r="N1500" s="138">
        <f t="shared" si="140"/>
        <v>0.73040000000000005</v>
      </c>
    </row>
    <row r="1501" spans="1:14" x14ac:dyDescent="0.2">
      <c r="A1501" s="181"/>
      <c r="B1501" s="502"/>
      <c r="C1501" s="434" t="s">
        <v>411</v>
      </c>
      <c r="D1501" s="434" t="s">
        <v>411</v>
      </c>
      <c r="E1501" s="181" t="s">
        <v>18</v>
      </c>
      <c r="F1501" s="181">
        <v>18</v>
      </c>
      <c r="G1501" s="181">
        <v>17.82</v>
      </c>
      <c r="H1501" s="179"/>
      <c r="I1501" s="181">
        <v>1.35</v>
      </c>
      <c r="J1501" s="181">
        <v>0.46</v>
      </c>
      <c r="K1501" s="181">
        <v>11.96</v>
      </c>
      <c r="L1501" s="181">
        <v>56.98</v>
      </c>
      <c r="M1501" s="73">
        <v>18</v>
      </c>
      <c r="N1501" s="138">
        <f t="shared" si="140"/>
        <v>0.32400000000000001</v>
      </c>
    </row>
    <row r="1502" spans="1:14" x14ac:dyDescent="0.2">
      <c r="A1502" s="181"/>
      <c r="B1502" s="473"/>
      <c r="C1502" s="310"/>
      <c r="D1502" s="310"/>
      <c r="E1502" s="181" t="s">
        <v>19</v>
      </c>
      <c r="F1502" s="181">
        <v>72.900000000000006</v>
      </c>
      <c r="G1502" s="181">
        <v>72.900000000000006</v>
      </c>
      <c r="H1502" s="179"/>
      <c r="I1502" s="181">
        <v>2.06</v>
      </c>
      <c r="J1502" s="181">
        <v>1.87</v>
      </c>
      <c r="K1502" s="181">
        <v>3.48</v>
      </c>
      <c r="L1502" s="181">
        <v>42.28</v>
      </c>
      <c r="M1502" s="73">
        <v>37.549999999999997</v>
      </c>
      <c r="N1502" s="138">
        <f t="shared" si="140"/>
        <v>2.7373949999999998</v>
      </c>
    </row>
    <row r="1503" spans="1:14" x14ac:dyDescent="0.2">
      <c r="A1503" s="181"/>
      <c r="B1503" s="179"/>
      <c r="C1503" s="311"/>
      <c r="D1503" s="311"/>
      <c r="E1503" s="181" t="s">
        <v>20</v>
      </c>
      <c r="F1503" s="181">
        <v>7.5</v>
      </c>
      <c r="G1503" s="181">
        <v>7.5</v>
      </c>
      <c r="H1503" s="179"/>
      <c r="I1503" s="181" t="s">
        <v>21</v>
      </c>
      <c r="J1503" s="181" t="s">
        <v>21</v>
      </c>
      <c r="K1503" s="181">
        <v>7.48</v>
      </c>
      <c r="L1503" s="181">
        <v>28.43</v>
      </c>
      <c r="M1503" s="73">
        <v>55</v>
      </c>
      <c r="N1503" s="138">
        <f t="shared" si="140"/>
        <v>0.41249999999999998</v>
      </c>
    </row>
    <row r="1504" spans="1:14" x14ac:dyDescent="0.2">
      <c r="A1504" s="181"/>
      <c r="B1504" s="179"/>
      <c r="C1504" s="311"/>
      <c r="D1504" s="311"/>
      <c r="E1504" s="181" t="s">
        <v>22</v>
      </c>
      <c r="F1504" s="181">
        <v>0.06</v>
      </c>
      <c r="G1504" s="181">
        <v>0.06</v>
      </c>
      <c r="H1504" s="179"/>
      <c r="I1504" s="181" t="s">
        <v>21</v>
      </c>
      <c r="J1504" s="181" t="s">
        <v>21</v>
      </c>
      <c r="K1504" s="181" t="s">
        <v>21</v>
      </c>
      <c r="L1504" s="181" t="s">
        <v>21</v>
      </c>
      <c r="M1504" s="73">
        <v>8</v>
      </c>
      <c r="N1504" s="138">
        <f t="shared" si="140"/>
        <v>4.7999999999999996E-4</v>
      </c>
    </row>
    <row r="1505" spans="1:14" x14ac:dyDescent="0.2">
      <c r="A1505" s="181"/>
      <c r="B1505" s="179"/>
      <c r="C1505" s="311"/>
      <c r="D1505" s="311"/>
      <c r="E1505" s="181" t="s">
        <v>23</v>
      </c>
      <c r="F1505" s="181">
        <v>5</v>
      </c>
      <c r="G1505" s="181">
        <v>5</v>
      </c>
      <c r="H1505" s="179"/>
      <c r="I1505" s="181">
        <v>0.04</v>
      </c>
      <c r="J1505" s="181">
        <v>3.63</v>
      </c>
      <c r="K1505" s="181">
        <v>0.13</v>
      </c>
      <c r="L1505" s="181">
        <v>33.049999999999997</v>
      </c>
      <c r="M1505" s="73">
        <v>260</v>
      </c>
      <c r="N1505" s="138">
        <f t="shared" si="140"/>
        <v>1.3</v>
      </c>
    </row>
    <row r="1506" spans="1:14" ht="22.5" x14ac:dyDescent="0.2">
      <c r="A1506" s="93"/>
      <c r="B1506" s="290" t="s">
        <v>361</v>
      </c>
      <c r="C1506" s="315">
        <v>50</v>
      </c>
      <c r="D1506" s="315">
        <v>50</v>
      </c>
      <c r="E1506" s="93"/>
      <c r="F1506" s="93">
        <v>50</v>
      </c>
      <c r="G1506" s="93"/>
      <c r="H1506" s="93">
        <v>50</v>
      </c>
      <c r="I1506" s="292">
        <v>7.5</v>
      </c>
      <c r="J1506" s="292">
        <v>11.8</v>
      </c>
      <c r="K1506" s="292">
        <v>74.900000000000006</v>
      </c>
      <c r="L1506" s="292">
        <v>417.1</v>
      </c>
      <c r="M1506" s="93">
        <v>104.1</v>
      </c>
      <c r="N1506" s="139">
        <f>F1506*M1506/1000</f>
        <v>5.2050000000000001</v>
      </c>
    </row>
    <row r="1507" spans="1:14" ht="22.5" x14ac:dyDescent="0.2">
      <c r="A1507" s="181"/>
      <c r="B1507" s="179"/>
      <c r="C1507" s="311"/>
      <c r="D1507" s="311"/>
      <c r="E1507" s="181"/>
      <c r="F1507" s="181"/>
      <c r="G1507" s="181"/>
      <c r="H1507" s="179" t="s">
        <v>24</v>
      </c>
      <c r="I1507" s="78">
        <v>4.6100000000000003</v>
      </c>
      <c r="J1507" s="78">
        <v>6.38</v>
      </c>
      <c r="K1507" s="78">
        <v>33.630000000000003</v>
      </c>
      <c r="L1507" s="78">
        <v>213.29000000000002</v>
      </c>
      <c r="M1507" s="73"/>
      <c r="N1507" s="139">
        <f>SUM(N1500:N1505)</f>
        <v>5.5047749999999986</v>
      </c>
    </row>
    <row r="1508" spans="1:14" ht="22.5" x14ac:dyDescent="0.2">
      <c r="A1508" s="93" t="s">
        <v>281</v>
      </c>
      <c r="B1508" s="480" t="s">
        <v>306</v>
      </c>
      <c r="C1508" s="315"/>
      <c r="D1508" s="315"/>
      <c r="E1508" s="93" t="s">
        <v>230</v>
      </c>
      <c r="F1508" s="93">
        <v>1</v>
      </c>
      <c r="G1508" s="93">
        <v>1</v>
      </c>
      <c r="H1508" s="93"/>
      <c r="I1508" s="93"/>
      <c r="J1508" s="93"/>
      <c r="K1508" s="93"/>
      <c r="L1508" s="93"/>
      <c r="M1508" s="73">
        <v>349</v>
      </c>
      <c r="N1508" s="138">
        <f t="shared" si="140"/>
        <v>0.34899999999999998</v>
      </c>
    </row>
    <row r="1509" spans="1:14" x14ac:dyDescent="0.2">
      <c r="A1509" s="93"/>
      <c r="B1509" s="481"/>
      <c r="C1509" s="316">
        <v>200</v>
      </c>
      <c r="D1509" s="316">
        <v>200</v>
      </c>
      <c r="E1509" s="93" t="s">
        <v>20</v>
      </c>
      <c r="F1509" s="93">
        <v>15</v>
      </c>
      <c r="G1509" s="93">
        <v>15</v>
      </c>
      <c r="H1509" s="93"/>
      <c r="I1509" s="93"/>
      <c r="J1509" s="93"/>
      <c r="K1509" s="93">
        <v>14.97</v>
      </c>
      <c r="L1509" s="93">
        <v>56.85</v>
      </c>
      <c r="M1509" s="73">
        <v>54</v>
      </c>
      <c r="N1509" s="138">
        <f t="shared" si="140"/>
        <v>0.81</v>
      </c>
    </row>
    <row r="1510" spans="1:14" ht="15" customHeight="1" x14ac:dyDescent="0.2">
      <c r="A1510" s="93"/>
      <c r="B1510" s="102"/>
      <c r="C1510" s="305"/>
      <c r="D1510" s="305"/>
      <c r="E1510" s="93"/>
      <c r="F1510" s="93"/>
      <c r="G1510" s="93"/>
      <c r="H1510" s="93" t="s">
        <v>283</v>
      </c>
      <c r="I1510" s="94">
        <f>SUM(I1508:I1509)</f>
        <v>0</v>
      </c>
      <c r="J1510" s="94">
        <f>SUM(J1508:J1509)</f>
        <v>0</v>
      </c>
      <c r="K1510" s="94">
        <f>SUM(K1508:K1509)</f>
        <v>14.97</v>
      </c>
      <c r="L1510" s="94">
        <f>SUM(L1508:L1509)</f>
        <v>56.85</v>
      </c>
      <c r="M1510" s="94"/>
      <c r="N1510" s="139">
        <f>SUM(N1508:N1509)</f>
        <v>1.159</v>
      </c>
    </row>
    <row r="1511" spans="1:14" x14ac:dyDescent="0.2">
      <c r="A1511" s="93" t="s">
        <v>29</v>
      </c>
      <c r="B1511" s="480" t="s">
        <v>284</v>
      </c>
      <c r="C1511" s="315">
        <v>70</v>
      </c>
      <c r="D1511" s="315">
        <v>90</v>
      </c>
      <c r="E1511" s="117" t="s">
        <v>31</v>
      </c>
      <c r="F1511" s="117">
        <v>80</v>
      </c>
      <c r="G1511" s="93"/>
      <c r="H1511" s="93"/>
      <c r="I1511" s="117">
        <v>6.96</v>
      </c>
      <c r="J1511" s="117">
        <v>1.2</v>
      </c>
      <c r="K1511" s="117">
        <v>32.32</v>
      </c>
      <c r="L1511" s="117">
        <v>167.2</v>
      </c>
      <c r="M1511" s="73">
        <v>33.33</v>
      </c>
      <c r="N1511" s="138">
        <f t="shared" si="140"/>
        <v>2.6663999999999994</v>
      </c>
    </row>
    <row r="1512" spans="1:14" x14ac:dyDescent="0.2">
      <c r="A1512" s="93"/>
      <c r="B1512" s="481"/>
      <c r="C1512" s="316">
        <v>10</v>
      </c>
      <c r="D1512" s="316">
        <v>10</v>
      </c>
      <c r="E1512" s="93" t="s">
        <v>23</v>
      </c>
      <c r="F1512" s="93">
        <v>10</v>
      </c>
      <c r="G1512" s="93"/>
      <c r="H1512" s="93"/>
      <c r="I1512" s="93">
        <v>0.08</v>
      </c>
      <c r="J1512" s="93">
        <v>7.25</v>
      </c>
      <c r="K1512" s="93">
        <v>0.09</v>
      </c>
      <c r="L1512" s="93">
        <v>66.099999999999994</v>
      </c>
      <c r="M1512" s="73">
        <v>260</v>
      </c>
      <c r="N1512" s="138">
        <f t="shared" si="140"/>
        <v>2.6</v>
      </c>
    </row>
    <row r="1513" spans="1:14" x14ac:dyDescent="0.2">
      <c r="A1513" s="93"/>
      <c r="B1513" s="102"/>
      <c r="C1513" s="305">
        <v>30</v>
      </c>
      <c r="D1513" s="305">
        <v>30</v>
      </c>
      <c r="E1513" s="93" t="s">
        <v>285</v>
      </c>
      <c r="F1513" s="93">
        <v>30</v>
      </c>
      <c r="G1513" s="93"/>
      <c r="H1513" s="93"/>
      <c r="I1513" s="93">
        <v>3.63</v>
      </c>
      <c r="J1513" s="93">
        <v>6.6</v>
      </c>
      <c r="K1513" s="93" t="s">
        <v>21</v>
      </c>
      <c r="L1513" s="93">
        <v>86.2</v>
      </c>
      <c r="M1513" s="73">
        <v>249</v>
      </c>
      <c r="N1513" s="138">
        <f t="shared" si="140"/>
        <v>7.47</v>
      </c>
    </row>
    <row r="1514" spans="1:14" ht="33.75" x14ac:dyDescent="0.2">
      <c r="A1514" s="93"/>
      <c r="B1514" s="102"/>
      <c r="C1514" s="305"/>
      <c r="D1514" s="305"/>
      <c r="E1514" s="93"/>
      <c r="F1514" s="93"/>
      <c r="G1514" s="93"/>
      <c r="H1514" s="93" t="s">
        <v>286</v>
      </c>
      <c r="I1514" s="94">
        <f>SUM(I1511:I1513)</f>
        <v>10.67</v>
      </c>
      <c r="J1514" s="94">
        <f t="shared" ref="J1514:L1514" si="143">SUM(J1511:J1513)</f>
        <v>15.049999999999999</v>
      </c>
      <c r="K1514" s="94">
        <f t="shared" si="143"/>
        <v>32.410000000000004</v>
      </c>
      <c r="L1514" s="94">
        <f t="shared" si="143"/>
        <v>319.5</v>
      </c>
      <c r="M1514" s="94"/>
      <c r="N1514" s="139">
        <f>SUM(N1511:N1513)</f>
        <v>12.7364</v>
      </c>
    </row>
    <row r="1515" spans="1:14" x14ac:dyDescent="0.2">
      <c r="A1515" s="93"/>
      <c r="B1515" s="102" t="s">
        <v>144</v>
      </c>
      <c r="C1515" s="305">
        <v>120</v>
      </c>
      <c r="D1515" s="305">
        <v>120</v>
      </c>
      <c r="E1515" s="93" t="s">
        <v>287</v>
      </c>
      <c r="F1515" s="93">
        <v>120</v>
      </c>
      <c r="G1515" s="93">
        <v>120</v>
      </c>
      <c r="H1515" s="93">
        <v>120</v>
      </c>
      <c r="I1515" s="125">
        <v>0.78</v>
      </c>
      <c r="J1515" s="125">
        <v>0.32</v>
      </c>
      <c r="K1515" s="125">
        <v>10.91</v>
      </c>
      <c r="L1515" s="118">
        <v>45.36</v>
      </c>
      <c r="M1515" s="73">
        <v>120</v>
      </c>
      <c r="N1515" s="139">
        <f t="shared" si="140"/>
        <v>14.4</v>
      </c>
    </row>
    <row r="1516" spans="1:14" x14ac:dyDescent="0.2">
      <c r="A1516" s="76" t="s">
        <v>38</v>
      </c>
      <c r="B1516" s="452" t="s">
        <v>430</v>
      </c>
      <c r="C1516" s="324">
        <v>200</v>
      </c>
      <c r="D1516" s="324">
        <v>200</v>
      </c>
      <c r="E1516" s="461" t="s">
        <v>430</v>
      </c>
      <c r="F1516" s="76">
        <v>200</v>
      </c>
      <c r="G1516" s="76">
        <v>200</v>
      </c>
      <c r="H1516" s="74">
        <v>200</v>
      </c>
      <c r="I1516" s="76"/>
      <c r="J1516" s="76"/>
      <c r="K1516" s="76">
        <v>19</v>
      </c>
      <c r="L1516" s="76">
        <v>75</v>
      </c>
      <c r="M1516" s="73">
        <v>70</v>
      </c>
      <c r="N1516" s="139">
        <f t="shared" si="140"/>
        <v>14</v>
      </c>
    </row>
    <row r="1517" spans="1:14" ht="12" x14ac:dyDescent="0.2">
      <c r="A1517" s="93"/>
      <c r="B1517" s="165" t="s">
        <v>39</v>
      </c>
      <c r="C1517" s="301"/>
      <c r="D1517" s="301"/>
      <c r="E1517" s="93"/>
      <c r="F1517" s="93"/>
      <c r="G1517" s="93"/>
      <c r="H1517" s="93"/>
      <c r="I1517" s="48">
        <f>I1516+I1515+I1514+I1510+I1507</f>
        <v>16.059999999999999</v>
      </c>
      <c r="J1517" s="48">
        <f t="shared" ref="J1517:L1517" si="144">J1516+J1515+J1514+J1510+J1507</f>
        <v>21.75</v>
      </c>
      <c r="K1517" s="48">
        <f t="shared" si="144"/>
        <v>110.92000000000002</v>
      </c>
      <c r="L1517" s="48">
        <f t="shared" si="144"/>
        <v>710</v>
      </c>
      <c r="M1517" s="48"/>
      <c r="N1517" s="139">
        <f>N1516+N1515+N1514+N1510+N1507</f>
        <v>47.800174999999996</v>
      </c>
    </row>
    <row r="1518" spans="1:14" x14ac:dyDescent="0.2">
      <c r="A1518" s="94" t="s">
        <v>40</v>
      </c>
      <c r="B1518" s="121"/>
      <c r="C1518" s="121"/>
      <c r="D1518" s="121"/>
      <c r="E1518" s="93"/>
      <c r="F1518" s="93"/>
      <c r="G1518" s="93"/>
      <c r="H1518" s="93"/>
      <c r="I1518" s="93"/>
      <c r="J1518" s="93"/>
      <c r="K1518" s="93"/>
      <c r="L1518" s="93"/>
      <c r="M1518" s="73"/>
      <c r="N1518" s="138"/>
    </row>
    <row r="1519" spans="1:14" x14ac:dyDescent="0.2">
      <c r="A1519" s="181" t="s">
        <v>189</v>
      </c>
      <c r="B1519" s="474" t="s">
        <v>190</v>
      </c>
      <c r="C1519" s="324">
        <v>80</v>
      </c>
      <c r="D1519" s="324">
        <v>120</v>
      </c>
      <c r="E1519" s="181" t="s">
        <v>50</v>
      </c>
      <c r="F1519" s="181">
        <v>46</v>
      </c>
      <c r="G1519" s="181">
        <v>33.200000000000003</v>
      </c>
      <c r="H1519" s="179"/>
      <c r="I1519" s="181">
        <v>0.92</v>
      </c>
      <c r="J1519" s="181">
        <v>0.1</v>
      </c>
      <c r="K1519" s="181">
        <v>6.4</v>
      </c>
      <c r="L1519" s="181">
        <v>26.5</v>
      </c>
      <c r="M1519" s="73">
        <v>17</v>
      </c>
      <c r="N1519" s="138">
        <f t="shared" si="140"/>
        <v>0.78200000000000003</v>
      </c>
    </row>
    <row r="1520" spans="1:14" x14ac:dyDescent="0.2">
      <c r="A1520" s="181"/>
      <c r="B1520" s="474"/>
      <c r="C1520" s="324"/>
      <c r="D1520" s="324"/>
      <c r="E1520" s="181" t="s">
        <v>147</v>
      </c>
      <c r="F1520" s="181">
        <v>31</v>
      </c>
      <c r="G1520" s="181">
        <v>24.8</v>
      </c>
      <c r="H1520" s="179"/>
      <c r="I1520" s="181">
        <v>0.46</v>
      </c>
      <c r="J1520" s="181">
        <v>0.02</v>
      </c>
      <c r="K1520" s="181">
        <v>2.57</v>
      </c>
      <c r="L1520" s="181">
        <v>10.42</v>
      </c>
      <c r="M1520" s="73">
        <v>13</v>
      </c>
      <c r="N1520" s="138">
        <f t="shared" si="140"/>
        <v>0.40300000000000002</v>
      </c>
    </row>
    <row r="1521" spans="1:14" x14ac:dyDescent="0.2">
      <c r="A1521" s="181"/>
      <c r="B1521" s="174"/>
      <c r="C1521" s="324"/>
      <c r="D1521" s="324"/>
      <c r="E1521" s="181" t="s">
        <v>43</v>
      </c>
      <c r="F1521" s="181">
        <v>19</v>
      </c>
      <c r="G1521" s="181">
        <v>15.2</v>
      </c>
      <c r="H1521" s="179"/>
      <c r="I1521" s="181">
        <v>0.25</v>
      </c>
      <c r="J1521" s="181">
        <v>0.01</v>
      </c>
      <c r="K1521" s="181">
        <v>1.38</v>
      </c>
      <c r="L1521" s="181">
        <v>5.18</v>
      </c>
      <c r="M1521" s="73">
        <v>17</v>
      </c>
      <c r="N1521" s="138">
        <f t="shared" si="140"/>
        <v>0.32300000000000001</v>
      </c>
    </row>
    <row r="1522" spans="1:14" x14ac:dyDescent="0.2">
      <c r="A1522" s="181"/>
      <c r="B1522" s="174"/>
      <c r="C1522" s="324"/>
      <c r="D1522" s="324"/>
      <c r="E1522" s="181" t="s">
        <v>53</v>
      </c>
      <c r="F1522" s="181">
        <v>30</v>
      </c>
      <c r="G1522" s="181">
        <v>30</v>
      </c>
      <c r="H1522" s="179"/>
      <c r="I1522" s="181">
        <v>0.24</v>
      </c>
      <c r="J1522" s="181">
        <v>0.03</v>
      </c>
      <c r="K1522" s="181">
        <v>0.48</v>
      </c>
      <c r="L1522" s="181">
        <v>3.9</v>
      </c>
      <c r="M1522" s="73">
        <v>40.25</v>
      </c>
      <c r="N1522" s="138">
        <f t="shared" si="140"/>
        <v>1.2075</v>
      </c>
    </row>
    <row r="1523" spans="1:14" x14ac:dyDescent="0.2">
      <c r="A1523" s="181"/>
      <c r="B1523" s="174"/>
      <c r="C1523" s="324"/>
      <c r="D1523" s="324"/>
      <c r="E1523" s="181" t="s">
        <v>191</v>
      </c>
      <c r="F1523" s="181">
        <v>15</v>
      </c>
      <c r="G1523" s="181">
        <v>0.75</v>
      </c>
      <c r="H1523" s="179"/>
      <c r="I1523" s="181">
        <v>0.18</v>
      </c>
      <c r="J1523" s="181">
        <v>7.0000000000000007E-2</v>
      </c>
      <c r="K1523" s="181">
        <v>28.07</v>
      </c>
      <c r="L1523" s="181">
        <v>10.95</v>
      </c>
      <c r="M1523" s="73">
        <v>80</v>
      </c>
      <c r="N1523" s="138">
        <f t="shared" si="140"/>
        <v>1.2</v>
      </c>
    </row>
    <row r="1524" spans="1:14" x14ac:dyDescent="0.2">
      <c r="A1524" s="181"/>
      <c r="B1524" s="174"/>
      <c r="C1524" s="324"/>
      <c r="D1524" s="324"/>
      <c r="E1524" s="181" t="s">
        <v>192</v>
      </c>
      <c r="F1524" s="181">
        <v>9.4</v>
      </c>
      <c r="G1524" s="181">
        <v>15</v>
      </c>
      <c r="H1524" s="179"/>
      <c r="I1524" s="181">
        <v>0.37</v>
      </c>
      <c r="J1524" s="181">
        <v>3.2000000000000001E-2</v>
      </c>
      <c r="K1524" s="181">
        <v>0.76</v>
      </c>
      <c r="L1524" s="181">
        <v>3.92</v>
      </c>
      <c r="M1524" s="73">
        <v>380</v>
      </c>
      <c r="N1524" s="138">
        <f t="shared" si="140"/>
        <v>3.5720000000000001</v>
      </c>
    </row>
    <row r="1525" spans="1:14" x14ac:dyDescent="0.2">
      <c r="A1525" s="181"/>
      <c r="B1525" s="174"/>
      <c r="C1525" s="324"/>
      <c r="D1525" s="324"/>
      <c r="E1525" s="181" t="s">
        <v>193</v>
      </c>
      <c r="F1525" s="181">
        <v>6</v>
      </c>
      <c r="G1525" s="181">
        <v>4.4000000000000004</v>
      </c>
      <c r="H1525" s="179"/>
      <c r="I1525" s="181">
        <v>0.15</v>
      </c>
      <c r="J1525" s="181">
        <v>0.02</v>
      </c>
      <c r="K1525" s="181">
        <v>0.35</v>
      </c>
      <c r="L1525" s="181">
        <v>1.44</v>
      </c>
      <c r="M1525" s="73">
        <v>22</v>
      </c>
      <c r="N1525" s="138">
        <f t="shared" si="140"/>
        <v>0.13200000000000001</v>
      </c>
    </row>
    <row r="1526" spans="1:14" x14ac:dyDescent="0.2">
      <c r="A1526" s="181"/>
      <c r="B1526" s="174"/>
      <c r="C1526" s="324"/>
      <c r="D1526" s="324"/>
      <c r="E1526" s="181" t="s">
        <v>51</v>
      </c>
      <c r="F1526" s="181">
        <v>5</v>
      </c>
      <c r="G1526" s="181">
        <v>5</v>
      </c>
      <c r="H1526" s="179"/>
      <c r="I1526" s="181" t="s">
        <v>21</v>
      </c>
      <c r="J1526" s="181">
        <v>4.99</v>
      </c>
      <c r="K1526" s="181"/>
      <c r="L1526" s="181">
        <v>44.95</v>
      </c>
      <c r="M1526" s="73">
        <v>74</v>
      </c>
      <c r="N1526" s="138">
        <f t="shared" si="140"/>
        <v>0.37</v>
      </c>
    </row>
    <row r="1527" spans="1:14" x14ac:dyDescent="0.2">
      <c r="A1527" s="181"/>
      <c r="B1527" s="174"/>
      <c r="C1527" s="324"/>
      <c r="D1527" s="324"/>
      <c r="E1527" s="181" t="s">
        <v>22</v>
      </c>
      <c r="F1527" s="181">
        <v>0.25</v>
      </c>
      <c r="G1527" s="181">
        <v>0.25</v>
      </c>
      <c r="H1527" s="179"/>
      <c r="I1527" s="181"/>
      <c r="J1527" s="181"/>
      <c r="K1527" s="181"/>
      <c r="L1527" s="181"/>
      <c r="M1527" s="73">
        <v>8</v>
      </c>
      <c r="N1527" s="138">
        <f t="shared" si="140"/>
        <v>2E-3</v>
      </c>
    </row>
    <row r="1528" spans="1:14" x14ac:dyDescent="0.2">
      <c r="A1528" s="181"/>
      <c r="B1528" s="174"/>
      <c r="C1528" s="324"/>
      <c r="D1528" s="324"/>
      <c r="E1528" s="181"/>
      <c r="F1528" s="181"/>
      <c r="G1528" s="181"/>
      <c r="H1528" s="179">
        <v>100</v>
      </c>
      <c r="I1528" s="78">
        <f>SUM(I1519:I1527)</f>
        <v>2.5700000000000003</v>
      </c>
      <c r="J1528" s="78">
        <f t="shared" ref="J1528:L1528" si="145">SUM(J1519:J1527)</f>
        <v>5.2720000000000002</v>
      </c>
      <c r="K1528" s="78">
        <f t="shared" si="145"/>
        <v>40.010000000000005</v>
      </c>
      <c r="L1528" s="78">
        <f t="shared" si="145"/>
        <v>107.26</v>
      </c>
      <c r="M1528" s="78"/>
      <c r="N1528" s="139">
        <f>SUM(N1519:N1527)</f>
        <v>7.9914999999999994</v>
      </c>
    </row>
    <row r="1529" spans="1:14" ht="11.25" customHeight="1" x14ac:dyDescent="0.2">
      <c r="A1529" s="93" t="s">
        <v>292</v>
      </c>
      <c r="B1529" s="480" t="s">
        <v>293</v>
      </c>
      <c r="C1529" s="315"/>
      <c r="D1529" s="315"/>
      <c r="E1529" s="93" t="s">
        <v>50</v>
      </c>
      <c r="F1529" s="93">
        <v>66.7</v>
      </c>
      <c r="G1529" s="93">
        <v>50.48</v>
      </c>
      <c r="H1529" s="93"/>
      <c r="I1529" s="110">
        <v>1.33</v>
      </c>
      <c r="J1529" s="110">
        <v>0.2</v>
      </c>
      <c r="K1529" s="110">
        <v>8.31</v>
      </c>
      <c r="L1529" s="110">
        <v>38.42</v>
      </c>
      <c r="M1529" s="73">
        <v>17</v>
      </c>
      <c r="N1529" s="138">
        <f t="shared" si="140"/>
        <v>1.1339000000000001</v>
      </c>
    </row>
    <row r="1530" spans="1:14" ht="22.5" x14ac:dyDescent="0.2">
      <c r="A1530" s="93"/>
      <c r="B1530" s="481"/>
      <c r="C1530" s="432" t="s">
        <v>386</v>
      </c>
      <c r="D1530" s="432" t="s">
        <v>386</v>
      </c>
      <c r="E1530" s="93" t="s">
        <v>294</v>
      </c>
      <c r="F1530" s="93">
        <v>20.2</v>
      </c>
      <c r="G1530" s="93">
        <v>20</v>
      </c>
      <c r="H1530" s="93"/>
      <c r="I1530" s="110">
        <v>4.5999999999999996</v>
      </c>
      <c r="J1530" s="110">
        <v>0.32</v>
      </c>
      <c r="K1530" s="110">
        <v>10.16</v>
      </c>
      <c r="L1530" s="110">
        <v>62.8</v>
      </c>
      <c r="M1530" s="73">
        <v>27</v>
      </c>
      <c r="N1530" s="138">
        <f t="shared" si="140"/>
        <v>0.5454</v>
      </c>
    </row>
    <row r="1531" spans="1:14" x14ac:dyDescent="0.2">
      <c r="A1531" s="93"/>
      <c r="B1531" s="102"/>
      <c r="C1531" s="305"/>
      <c r="D1531" s="305"/>
      <c r="E1531" s="93" t="s">
        <v>52</v>
      </c>
      <c r="F1531" s="93">
        <v>12.5</v>
      </c>
      <c r="G1531" s="93">
        <v>10</v>
      </c>
      <c r="H1531" s="93"/>
      <c r="I1531" s="110">
        <v>0.17499999999999999</v>
      </c>
      <c r="J1531" s="110" t="s">
        <v>21</v>
      </c>
      <c r="K1531" s="110">
        <v>0.98</v>
      </c>
      <c r="L1531" s="110">
        <v>4.3</v>
      </c>
      <c r="M1531" s="73">
        <v>22</v>
      </c>
      <c r="N1531" s="138">
        <f t="shared" si="140"/>
        <v>0.27500000000000002</v>
      </c>
    </row>
    <row r="1532" spans="1:14" x14ac:dyDescent="0.2">
      <c r="A1532" s="93"/>
      <c r="B1532" s="102"/>
      <c r="C1532" s="305"/>
      <c r="D1532" s="305"/>
      <c r="E1532" s="93" t="s">
        <v>43</v>
      </c>
      <c r="F1532" s="93">
        <v>12</v>
      </c>
      <c r="G1532" s="93">
        <v>10.96</v>
      </c>
      <c r="H1532" s="93"/>
      <c r="I1532" s="110">
        <v>0.16</v>
      </c>
      <c r="J1532" s="110">
        <v>8.9999999999999993E-3</v>
      </c>
      <c r="K1532" s="110">
        <v>0.78</v>
      </c>
      <c r="L1532" s="110">
        <v>3.26</v>
      </c>
      <c r="M1532" s="73">
        <v>17</v>
      </c>
      <c r="N1532" s="138">
        <f t="shared" si="140"/>
        <v>0.20399999999999999</v>
      </c>
    </row>
    <row r="1533" spans="1:14" x14ac:dyDescent="0.2">
      <c r="A1533" s="93"/>
      <c r="B1533" s="102"/>
      <c r="C1533" s="305"/>
      <c r="D1533" s="305"/>
      <c r="E1533" s="93" t="s">
        <v>23</v>
      </c>
      <c r="F1533" s="93">
        <v>5</v>
      </c>
      <c r="G1533" s="93">
        <v>5</v>
      </c>
      <c r="H1533" s="93"/>
      <c r="I1533" s="110" t="s">
        <v>21</v>
      </c>
      <c r="J1533" s="110" t="s">
        <v>21</v>
      </c>
      <c r="K1533" s="110">
        <v>4.99</v>
      </c>
      <c r="L1533" s="110">
        <v>44.95</v>
      </c>
      <c r="M1533" s="73">
        <v>260</v>
      </c>
      <c r="N1533" s="138">
        <f t="shared" si="140"/>
        <v>1.3</v>
      </c>
    </row>
    <row r="1534" spans="1:14" x14ac:dyDescent="0.2">
      <c r="A1534" s="93"/>
      <c r="B1534" s="102"/>
      <c r="C1534" s="305"/>
      <c r="D1534" s="305"/>
      <c r="E1534" s="93" t="s">
        <v>295</v>
      </c>
      <c r="F1534" s="93">
        <v>175</v>
      </c>
      <c r="G1534" s="93">
        <v>175</v>
      </c>
      <c r="H1534" s="93"/>
      <c r="I1534" s="110">
        <v>0.7</v>
      </c>
      <c r="J1534" s="110">
        <v>0.17</v>
      </c>
      <c r="K1534" s="110" t="s">
        <v>21</v>
      </c>
      <c r="L1534" s="110">
        <v>5.0199999999999996</v>
      </c>
      <c r="M1534" s="73">
        <v>6</v>
      </c>
      <c r="N1534" s="138">
        <f t="shared" si="140"/>
        <v>1.05</v>
      </c>
    </row>
    <row r="1535" spans="1:14" x14ac:dyDescent="0.2">
      <c r="A1535" s="93"/>
      <c r="B1535" s="102"/>
      <c r="C1535" s="305"/>
      <c r="D1535" s="305"/>
      <c r="E1535" s="93" t="s">
        <v>55</v>
      </c>
      <c r="F1535" s="93">
        <v>54</v>
      </c>
      <c r="G1535" s="93"/>
      <c r="H1535" s="93"/>
      <c r="I1535" s="110">
        <v>10.039999999999999</v>
      </c>
      <c r="J1535" s="110">
        <v>6.48</v>
      </c>
      <c r="K1535" s="110" t="s">
        <v>21</v>
      </c>
      <c r="L1535" s="110">
        <v>88.29</v>
      </c>
      <c r="M1535" s="73">
        <v>240</v>
      </c>
      <c r="N1535" s="138">
        <f t="shared" si="140"/>
        <v>12.96</v>
      </c>
    </row>
    <row r="1536" spans="1:14" x14ac:dyDescent="0.2">
      <c r="A1536" s="93"/>
      <c r="B1536" s="102"/>
      <c r="C1536" s="305"/>
      <c r="D1536" s="305"/>
      <c r="E1536" s="93" t="s">
        <v>22</v>
      </c>
      <c r="F1536" s="93">
        <v>1</v>
      </c>
      <c r="G1536" s="93">
        <v>40</v>
      </c>
      <c r="H1536" s="93"/>
      <c r="I1536" s="110" t="s">
        <v>21</v>
      </c>
      <c r="J1536" s="110" t="s">
        <v>21</v>
      </c>
      <c r="K1536" s="110" t="s">
        <v>21</v>
      </c>
      <c r="L1536" s="110" t="s">
        <v>21</v>
      </c>
      <c r="M1536" s="73">
        <v>8</v>
      </c>
      <c r="N1536" s="138">
        <f t="shared" si="140"/>
        <v>8.0000000000000002E-3</v>
      </c>
    </row>
    <row r="1537" spans="1:14" ht="22.5" x14ac:dyDescent="0.2">
      <c r="A1537" s="93"/>
      <c r="B1537" s="102"/>
      <c r="C1537" s="305"/>
      <c r="D1537" s="305"/>
      <c r="E1537" s="93"/>
      <c r="F1537" s="93"/>
      <c r="G1537" s="93"/>
      <c r="H1537" s="93" t="s">
        <v>57</v>
      </c>
      <c r="I1537" s="124">
        <f>SUM(I1529:I1536)</f>
        <v>17.004999999999999</v>
      </c>
      <c r="J1537" s="124">
        <f t="shared" ref="J1537:L1537" si="146">SUM(J1529:J1536)</f>
        <v>7.1790000000000003</v>
      </c>
      <c r="K1537" s="124">
        <f t="shared" si="146"/>
        <v>25.22</v>
      </c>
      <c r="L1537" s="124">
        <f t="shared" si="146"/>
        <v>247.04000000000002</v>
      </c>
      <c r="M1537" s="124"/>
      <c r="N1537" s="139">
        <f>SUM(N1529:N1536)</f>
        <v>17.476299999999998</v>
      </c>
    </row>
    <row r="1538" spans="1:14" x14ac:dyDescent="0.2">
      <c r="A1538" s="93" t="s">
        <v>296</v>
      </c>
      <c r="B1538" s="480" t="s">
        <v>59</v>
      </c>
      <c r="C1538" s="315"/>
      <c r="D1538" s="315"/>
      <c r="E1538" s="93" t="s">
        <v>60</v>
      </c>
      <c r="F1538" s="93">
        <v>110</v>
      </c>
      <c r="G1538" s="93">
        <v>79</v>
      </c>
      <c r="H1538" s="93"/>
      <c r="I1538" s="93">
        <v>19.989999999999998</v>
      </c>
      <c r="J1538" s="93">
        <v>12.8</v>
      </c>
      <c r="K1538" s="93" t="s">
        <v>21</v>
      </c>
      <c r="L1538" s="93">
        <v>174.9</v>
      </c>
      <c r="M1538" s="73">
        <v>240</v>
      </c>
      <c r="N1538" s="138">
        <f t="shared" si="140"/>
        <v>26.4</v>
      </c>
    </row>
    <row r="1539" spans="1:14" ht="15" customHeight="1" x14ac:dyDescent="0.2">
      <c r="A1539" s="93"/>
      <c r="B1539" s="481"/>
      <c r="C1539" s="316">
        <v>50</v>
      </c>
      <c r="D1539" s="316">
        <v>50</v>
      </c>
      <c r="E1539" s="93" t="s">
        <v>51</v>
      </c>
      <c r="F1539" s="93">
        <v>5</v>
      </c>
      <c r="G1539" s="93">
        <v>5</v>
      </c>
      <c r="H1539" s="93"/>
      <c r="I1539" s="93" t="s">
        <v>297</v>
      </c>
      <c r="J1539" s="93">
        <v>4.99</v>
      </c>
      <c r="K1539" s="93" t="s">
        <v>21</v>
      </c>
      <c r="L1539" s="93">
        <v>44.95</v>
      </c>
      <c r="M1539" s="73">
        <v>74</v>
      </c>
      <c r="N1539" s="138">
        <f t="shared" si="140"/>
        <v>0.37</v>
      </c>
    </row>
    <row r="1540" spans="1:14" x14ac:dyDescent="0.2">
      <c r="A1540" s="93"/>
      <c r="B1540" s="102"/>
      <c r="C1540" s="305"/>
      <c r="D1540" s="305"/>
      <c r="E1540" s="93" t="s">
        <v>61</v>
      </c>
      <c r="F1540" s="93">
        <v>18</v>
      </c>
      <c r="G1540" s="93">
        <v>15</v>
      </c>
      <c r="H1540" s="93"/>
      <c r="I1540" s="93">
        <v>0.21</v>
      </c>
      <c r="J1540" s="93" t="s">
        <v>21</v>
      </c>
      <c r="K1540" s="93">
        <v>1.36</v>
      </c>
      <c r="L1540" s="93">
        <v>6.15</v>
      </c>
      <c r="M1540" s="73">
        <v>22</v>
      </c>
      <c r="N1540" s="138">
        <f t="shared" si="140"/>
        <v>0.39600000000000002</v>
      </c>
    </row>
    <row r="1541" spans="1:14" x14ac:dyDescent="0.2">
      <c r="A1541" s="93"/>
      <c r="B1541" s="102"/>
      <c r="C1541" s="305"/>
      <c r="D1541" s="305"/>
      <c r="E1541" s="93" t="s">
        <v>62</v>
      </c>
      <c r="F1541" s="93">
        <v>12</v>
      </c>
      <c r="G1541" s="93">
        <v>12</v>
      </c>
      <c r="H1541" s="93"/>
      <c r="I1541" s="93">
        <v>0.43</v>
      </c>
      <c r="J1541" s="93" t="s">
        <v>21</v>
      </c>
      <c r="K1541" s="93">
        <v>1.87</v>
      </c>
      <c r="L1541" s="93">
        <v>9.16</v>
      </c>
      <c r="M1541" s="73"/>
      <c r="N1541" s="138"/>
    </row>
    <row r="1542" spans="1:14" x14ac:dyDescent="0.2">
      <c r="A1542" s="93"/>
      <c r="B1542" s="102"/>
      <c r="C1542" s="305"/>
      <c r="D1542" s="305"/>
      <c r="E1542" s="93" t="s">
        <v>63</v>
      </c>
      <c r="F1542" s="93">
        <v>4.8</v>
      </c>
      <c r="G1542" s="93">
        <v>4.8</v>
      </c>
      <c r="H1542" s="93"/>
      <c r="I1542" s="93">
        <v>0.23</v>
      </c>
      <c r="J1542" s="93" t="s">
        <v>21</v>
      </c>
      <c r="K1542" s="93">
        <v>0.97</v>
      </c>
      <c r="L1542" s="93">
        <v>2.16</v>
      </c>
      <c r="M1542" s="73">
        <v>121</v>
      </c>
      <c r="N1542" s="138">
        <f t="shared" si="140"/>
        <v>0.58079999999999998</v>
      </c>
    </row>
    <row r="1543" spans="1:14" ht="15" customHeight="1" x14ac:dyDescent="0.2">
      <c r="A1543" s="93"/>
      <c r="B1543" s="102"/>
      <c r="C1543" s="305"/>
      <c r="D1543" s="305"/>
      <c r="E1543" s="93" t="s">
        <v>64</v>
      </c>
      <c r="F1543" s="93">
        <v>4</v>
      </c>
      <c r="G1543" s="93">
        <v>4</v>
      </c>
      <c r="H1543" s="93"/>
      <c r="I1543" s="93">
        <v>0.43</v>
      </c>
      <c r="J1543" s="93">
        <v>0.04</v>
      </c>
      <c r="K1543" s="93">
        <v>2.72</v>
      </c>
      <c r="L1543" s="93">
        <v>13.08</v>
      </c>
      <c r="M1543" s="73">
        <v>18</v>
      </c>
      <c r="N1543" s="138">
        <f t="shared" si="140"/>
        <v>7.1999999999999995E-2</v>
      </c>
    </row>
    <row r="1544" spans="1:14" ht="22.5" x14ac:dyDescent="0.2">
      <c r="A1544" s="93"/>
      <c r="B1544" s="102"/>
      <c r="C1544" s="305"/>
      <c r="D1544" s="305"/>
      <c r="E1544" s="93" t="s">
        <v>65</v>
      </c>
      <c r="F1544" s="93"/>
      <c r="G1544" s="93">
        <v>50</v>
      </c>
      <c r="H1544" s="93"/>
      <c r="I1544" s="93" t="s">
        <v>21</v>
      </c>
      <c r="J1544" s="93" t="s">
        <v>21</v>
      </c>
      <c r="K1544" s="93" t="s">
        <v>21</v>
      </c>
      <c r="L1544" s="93" t="s">
        <v>21</v>
      </c>
      <c r="M1544" s="73"/>
      <c r="N1544" s="138"/>
    </row>
    <row r="1545" spans="1:14" x14ac:dyDescent="0.2">
      <c r="A1545" s="93"/>
      <c r="B1545" s="102"/>
      <c r="C1545" s="305"/>
      <c r="D1545" s="305"/>
      <c r="E1545" s="93" t="s">
        <v>66</v>
      </c>
      <c r="F1545" s="93"/>
      <c r="G1545" s="93"/>
      <c r="H1545" s="93"/>
      <c r="I1545" s="93" t="s">
        <v>21</v>
      </c>
      <c r="J1545" s="93" t="s">
        <v>21</v>
      </c>
      <c r="K1545" s="93" t="s">
        <v>21</v>
      </c>
      <c r="L1545" s="93" t="s">
        <v>21</v>
      </c>
      <c r="M1545" s="73"/>
      <c r="N1545" s="138"/>
    </row>
    <row r="1546" spans="1:14" x14ac:dyDescent="0.2">
      <c r="A1546" s="93"/>
      <c r="B1546" s="102"/>
      <c r="C1546" s="305"/>
      <c r="D1546" s="305"/>
      <c r="E1546" s="93" t="s">
        <v>22</v>
      </c>
      <c r="F1546" s="93">
        <v>1</v>
      </c>
      <c r="G1546" s="93">
        <v>3</v>
      </c>
      <c r="H1546" s="93"/>
      <c r="I1546" s="93" t="s">
        <v>21</v>
      </c>
      <c r="J1546" s="93" t="s">
        <v>21</v>
      </c>
      <c r="K1546" s="93" t="s">
        <v>21</v>
      </c>
      <c r="L1546" s="93" t="s">
        <v>21</v>
      </c>
      <c r="M1546" s="73">
        <v>8</v>
      </c>
      <c r="N1546" s="138">
        <f t="shared" si="140"/>
        <v>8.0000000000000002E-3</v>
      </c>
    </row>
    <row r="1547" spans="1:14" x14ac:dyDescent="0.2">
      <c r="A1547" s="93"/>
      <c r="B1547" s="102"/>
      <c r="C1547" s="305"/>
      <c r="D1547" s="305"/>
      <c r="E1547" s="93"/>
      <c r="F1547" s="93"/>
      <c r="G1547" s="93"/>
      <c r="H1547" s="93"/>
      <c r="I1547" s="120">
        <f>SUM(I1538:I1546)</f>
        <v>21.29</v>
      </c>
      <c r="J1547" s="120">
        <f t="shared" ref="J1547:L1547" si="147">SUM(J1538:J1546)</f>
        <v>17.829999999999998</v>
      </c>
      <c r="K1547" s="120">
        <f t="shared" si="147"/>
        <v>6.92</v>
      </c>
      <c r="L1547" s="120">
        <f t="shared" si="147"/>
        <v>250.40000000000003</v>
      </c>
      <c r="M1547" s="120"/>
      <c r="N1547" s="139">
        <f>SUM(N1538:N1546)</f>
        <v>27.826799999999999</v>
      </c>
    </row>
    <row r="1548" spans="1:14" x14ac:dyDescent="0.2">
      <c r="A1548" s="93" t="s">
        <v>264</v>
      </c>
      <c r="B1548" s="480" t="s">
        <v>265</v>
      </c>
      <c r="C1548" s="315"/>
      <c r="D1548" s="315"/>
      <c r="E1548" s="93" t="s">
        <v>185</v>
      </c>
      <c r="F1548" s="93">
        <v>34</v>
      </c>
      <c r="G1548" s="93">
        <v>34</v>
      </c>
      <c r="H1548" s="93">
        <v>100</v>
      </c>
      <c r="I1548" s="93">
        <v>3.5</v>
      </c>
      <c r="J1548" s="93">
        <v>0.37</v>
      </c>
      <c r="K1548" s="93">
        <v>23.6</v>
      </c>
      <c r="L1548" s="93">
        <v>124.5</v>
      </c>
      <c r="M1548" s="73">
        <v>30</v>
      </c>
      <c r="N1548" s="138">
        <f t="shared" ref="N1548:N1619" si="148">F1548*M1548/1000</f>
        <v>1.02</v>
      </c>
    </row>
    <row r="1549" spans="1:14" x14ac:dyDescent="0.2">
      <c r="A1549" s="93"/>
      <c r="B1549" s="481"/>
      <c r="C1549" s="316">
        <v>100</v>
      </c>
      <c r="D1549" s="316">
        <v>100</v>
      </c>
      <c r="E1549" s="93" t="s">
        <v>22</v>
      </c>
      <c r="F1549" s="93">
        <v>2</v>
      </c>
      <c r="G1549" s="93">
        <v>2</v>
      </c>
      <c r="H1549" s="93"/>
      <c r="I1549" s="93" t="s">
        <v>21</v>
      </c>
      <c r="J1549" s="93" t="s">
        <v>21</v>
      </c>
      <c r="K1549" s="93" t="s">
        <v>21</v>
      </c>
      <c r="L1549" s="93" t="s">
        <v>21</v>
      </c>
      <c r="M1549" s="73">
        <v>8</v>
      </c>
      <c r="N1549" s="138">
        <f t="shared" si="148"/>
        <v>1.6E-2</v>
      </c>
    </row>
    <row r="1550" spans="1:14" x14ac:dyDescent="0.2">
      <c r="A1550" s="93"/>
      <c r="B1550" s="102"/>
      <c r="C1550" s="305"/>
      <c r="D1550" s="305"/>
      <c r="E1550" s="93" t="s">
        <v>23</v>
      </c>
      <c r="F1550" s="93">
        <v>3.5</v>
      </c>
      <c r="G1550" s="93">
        <v>3.5</v>
      </c>
      <c r="H1550" s="93"/>
      <c r="I1550" s="93">
        <v>0.02</v>
      </c>
      <c r="J1550" s="93">
        <v>2.5</v>
      </c>
      <c r="K1550" s="93">
        <v>0.04</v>
      </c>
      <c r="L1550" s="93">
        <v>23.1</v>
      </c>
      <c r="M1550" s="73">
        <v>260</v>
      </c>
      <c r="N1550" s="138">
        <f t="shared" si="148"/>
        <v>0.91</v>
      </c>
    </row>
    <row r="1551" spans="1:14" ht="12.75" customHeight="1" x14ac:dyDescent="0.2">
      <c r="A1551" s="93"/>
      <c r="B1551" s="102"/>
      <c r="C1551" s="305"/>
      <c r="D1551" s="305"/>
      <c r="E1551" s="93"/>
      <c r="F1551" s="93"/>
      <c r="G1551" s="93"/>
      <c r="H1551" s="93"/>
      <c r="I1551" s="94">
        <f>SUM(I1548:I1550)</f>
        <v>3.52</v>
      </c>
      <c r="J1551" s="94">
        <f t="shared" ref="J1551:L1551" si="149">SUM(J1548:J1550)</f>
        <v>2.87</v>
      </c>
      <c r="K1551" s="94">
        <f t="shared" si="149"/>
        <v>23.64</v>
      </c>
      <c r="L1551" s="94">
        <f t="shared" si="149"/>
        <v>147.6</v>
      </c>
      <c r="M1551" s="94"/>
      <c r="N1551" s="139">
        <f>SUM(N1548:N1550)</f>
        <v>1.9460000000000002</v>
      </c>
    </row>
    <row r="1552" spans="1:14" ht="11.25" customHeight="1" x14ac:dyDescent="0.2">
      <c r="A1552" s="93" t="s">
        <v>160</v>
      </c>
      <c r="B1552" s="480" t="s">
        <v>161</v>
      </c>
      <c r="C1552" s="315"/>
      <c r="D1552" s="315"/>
      <c r="E1552" s="93" t="s">
        <v>298</v>
      </c>
      <c r="F1552" s="93">
        <v>20</v>
      </c>
      <c r="G1552" s="93"/>
      <c r="H1552" s="93">
        <v>200</v>
      </c>
      <c r="I1552" s="93">
        <v>2.6</v>
      </c>
      <c r="J1552" s="93"/>
      <c r="K1552" s="93">
        <v>9.1999999999999993</v>
      </c>
      <c r="L1552" s="93">
        <v>48.6</v>
      </c>
      <c r="M1552" s="73">
        <v>290</v>
      </c>
      <c r="N1552" s="138">
        <f t="shared" si="148"/>
        <v>5.8</v>
      </c>
    </row>
    <row r="1553" spans="1:14" x14ac:dyDescent="0.2">
      <c r="A1553" s="93"/>
      <c r="B1553" s="481"/>
      <c r="C1553" s="316">
        <v>200</v>
      </c>
      <c r="D1553" s="316">
        <v>200</v>
      </c>
      <c r="E1553" s="93" t="s">
        <v>20</v>
      </c>
      <c r="F1553" s="93">
        <v>20</v>
      </c>
      <c r="G1553" s="93"/>
      <c r="H1553" s="93"/>
      <c r="I1553" s="93"/>
      <c r="J1553" s="93"/>
      <c r="K1553" s="93">
        <v>19.86</v>
      </c>
      <c r="L1553" s="93">
        <v>75.73</v>
      </c>
      <c r="M1553" s="73">
        <v>54</v>
      </c>
      <c r="N1553" s="138">
        <f t="shared" si="148"/>
        <v>1.08</v>
      </c>
    </row>
    <row r="1554" spans="1:14" x14ac:dyDescent="0.2">
      <c r="A1554" s="93"/>
      <c r="B1554" s="102"/>
      <c r="C1554" s="305"/>
      <c r="D1554" s="305"/>
      <c r="E1554" s="93"/>
      <c r="F1554" s="93"/>
      <c r="G1554" s="93"/>
      <c r="H1554" s="93"/>
      <c r="I1554" s="94">
        <f>SUM(I1552:I1553)</f>
        <v>2.6</v>
      </c>
      <c r="J1554" s="94">
        <f t="shared" ref="J1554:L1554" si="150">SUM(J1552:J1553)</f>
        <v>0</v>
      </c>
      <c r="K1554" s="94">
        <f t="shared" si="150"/>
        <v>29.06</v>
      </c>
      <c r="L1554" s="94">
        <f t="shared" si="150"/>
        <v>124.33000000000001</v>
      </c>
      <c r="M1554" s="94"/>
      <c r="N1554" s="139">
        <f>SUM(N1552:N1553)</f>
        <v>6.88</v>
      </c>
    </row>
    <row r="1555" spans="1:14" x14ac:dyDescent="0.2">
      <c r="A1555" s="93"/>
      <c r="B1555" s="72" t="s">
        <v>71</v>
      </c>
      <c r="C1555" s="430" t="s">
        <v>373</v>
      </c>
      <c r="D1555" s="430" t="s">
        <v>374</v>
      </c>
      <c r="E1555" s="84" t="s">
        <v>72</v>
      </c>
      <c r="F1555" s="84">
        <v>40</v>
      </c>
      <c r="G1555" s="84">
        <v>40</v>
      </c>
      <c r="H1555" s="85">
        <v>40</v>
      </c>
      <c r="I1555" s="76">
        <v>3.48</v>
      </c>
      <c r="J1555" s="76">
        <v>0.6</v>
      </c>
      <c r="K1555" s="76">
        <v>16</v>
      </c>
      <c r="L1555" s="76">
        <v>83.6</v>
      </c>
      <c r="M1555" s="73">
        <v>33.33</v>
      </c>
      <c r="N1555" s="138">
        <f t="shared" si="148"/>
        <v>1.3331999999999997</v>
      </c>
    </row>
    <row r="1556" spans="1:14" x14ac:dyDescent="0.2">
      <c r="A1556" s="93"/>
      <c r="B1556" s="72"/>
      <c r="C1556" s="324"/>
      <c r="D1556" s="324"/>
      <c r="E1556" s="76" t="s">
        <v>73</v>
      </c>
      <c r="F1556" s="76">
        <v>80</v>
      </c>
      <c r="G1556" s="76">
        <v>80</v>
      </c>
      <c r="H1556" s="74">
        <v>80</v>
      </c>
      <c r="I1556" s="76">
        <v>5.28</v>
      </c>
      <c r="J1556" s="76">
        <v>0.96</v>
      </c>
      <c r="K1556" s="76">
        <v>28.24</v>
      </c>
      <c r="L1556" s="76">
        <v>144.80000000000001</v>
      </c>
      <c r="M1556" s="73">
        <v>31.52</v>
      </c>
      <c r="N1556" s="138">
        <f t="shared" si="148"/>
        <v>2.5215999999999998</v>
      </c>
    </row>
    <row r="1557" spans="1:14" x14ac:dyDescent="0.2">
      <c r="A1557" s="117"/>
      <c r="B1557" s="72"/>
      <c r="C1557" s="324"/>
      <c r="D1557" s="324"/>
      <c r="E1557" s="76"/>
      <c r="F1557" s="76"/>
      <c r="G1557" s="76"/>
      <c r="H1557" s="74"/>
      <c r="I1557" s="78">
        <f>SUM(I1555:I1556)</f>
        <v>8.76</v>
      </c>
      <c r="J1557" s="78">
        <f t="shared" ref="J1557:L1557" si="151">SUM(J1555:J1556)</f>
        <v>1.56</v>
      </c>
      <c r="K1557" s="78">
        <f t="shared" si="151"/>
        <v>44.239999999999995</v>
      </c>
      <c r="L1557" s="78">
        <f t="shared" si="151"/>
        <v>228.4</v>
      </c>
      <c r="M1557" s="78"/>
      <c r="N1557" s="139">
        <f>SUM(N1555:N1556)</f>
        <v>3.8547999999999996</v>
      </c>
    </row>
    <row r="1558" spans="1:14" ht="14.25" customHeight="1" x14ac:dyDescent="0.2">
      <c r="A1558" s="218"/>
      <c r="B1558" s="571" t="s">
        <v>344</v>
      </c>
      <c r="C1558" s="345"/>
      <c r="D1558" s="345"/>
      <c r="E1558" s="207" t="s">
        <v>64</v>
      </c>
      <c r="F1558" s="208">
        <v>30</v>
      </c>
      <c r="G1558" s="208"/>
      <c r="H1558" s="208"/>
      <c r="I1558" s="208">
        <v>3.09</v>
      </c>
      <c r="J1558" s="208">
        <v>0.33</v>
      </c>
      <c r="K1558" s="208">
        <v>20.6</v>
      </c>
      <c r="L1558" s="208">
        <v>100.2</v>
      </c>
      <c r="M1558" s="185">
        <v>22.3</v>
      </c>
      <c r="N1558" s="138">
        <f t="shared" si="148"/>
        <v>0.66900000000000004</v>
      </c>
    </row>
    <row r="1559" spans="1:14" ht="12" x14ac:dyDescent="0.2">
      <c r="A1559" s="218"/>
      <c r="B1559" s="572"/>
      <c r="C1559" s="346">
        <v>90</v>
      </c>
      <c r="D1559" s="346">
        <v>90</v>
      </c>
      <c r="E1559" s="207" t="s">
        <v>91</v>
      </c>
      <c r="F1559" s="208">
        <v>2.4</v>
      </c>
      <c r="G1559" s="208">
        <v>2</v>
      </c>
      <c r="H1559" s="208"/>
      <c r="I1559" s="208">
        <v>0.25</v>
      </c>
      <c r="J1559" s="208">
        <v>0.23</v>
      </c>
      <c r="K1559" s="208">
        <v>0.01</v>
      </c>
      <c r="L1559" s="208">
        <v>3.14</v>
      </c>
      <c r="M1559" s="185">
        <v>130</v>
      </c>
      <c r="N1559" s="138">
        <f t="shared" si="148"/>
        <v>0.312</v>
      </c>
    </row>
    <row r="1560" spans="1:14" ht="12" x14ac:dyDescent="0.2">
      <c r="A1560" s="218"/>
      <c r="B1560" s="206"/>
      <c r="C1560" s="206"/>
      <c r="D1560" s="206"/>
      <c r="E1560" s="207" t="s">
        <v>143</v>
      </c>
      <c r="F1560" s="208">
        <v>12</v>
      </c>
      <c r="G1560" s="208"/>
      <c r="H1560" s="208"/>
      <c r="I1560" s="208">
        <v>0.38</v>
      </c>
      <c r="J1560" s="208">
        <v>1.34</v>
      </c>
      <c r="K1560" s="208">
        <v>0.38</v>
      </c>
      <c r="L1560" s="208">
        <v>6.96</v>
      </c>
      <c r="M1560" s="185">
        <v>49.11</v>
      </c>
      <c r="N1560" s="138">
        <f t="shared" si="148"/>
        <v>0.58931999999999995</v>
      </c>
    </row>
    <row r="1561" spans="1:14" ht="12" x14ac:dyDescent="0.2">
      <c r="A1561" s="218"/>
      <c r="B1561" s="206"/>
      <c r="C1561" s="206"/>
      <c r="D1561" s="206"/>
      <c r="E1561" s="207" t="s">
        <v>20</v>
      </c>
      <c r="F1561" s="208">
        <v>9.6</v>
      </c>
      <c r="G1561" s="208"/>
      <c r="H1561" s="208"/>
      <c r="I1561" s="208"/>
      <c r="J1561" s="208"/>
      <c r="K1561" s="208">
        <v>9.5</v>
      </c>
      <c r="L1561" s="208">
        <v>36.299999999999997</v>
      </c>
      <c r="M1561" s="185">
        <v>34.799999999999997</v>
      </c>
      <c r="N1561" s="138">
        <f t="shared" si="148"/>
        <v>0.33407999999999999</v>
      </c>
    </row>
    <row r="1562" spans="1:14" ht="13.5" customHeight="1" x14ac:dyDescent="0.2">
      <c r="A1562" s="218"/>
      <c r="B1562" s="206"/>
      <c r="C1562" s="206"/>
      <c r="D1562" s="206"/>
      <c r="E1562" s="207" t="s">
        <v>127</v>
      </c>
      <c r="F1562" s="208">
        <v>1.2</v>
      </c>
      <c r="G1562" s="208"/>
      <c r="H1562" s="208"/>
      <c r="I1562" s="208"/>
      <c r="J1562" s="208"/>
      <c r="K1562" s="208"/>
      <c r="L1562" s="208"/>
      <c r="M1562" s="185">
        <v>256</v>
      </c>
      <c r="N1562" s="138">
        <f t="shared" si="148"/>
        <v>0.30719999999999997</v>
      </c>
    </row>
    <row r="1563" spans="1:14" ht="13.5" customHeight="1" x14ac:dyDescent="0.2">
      <c r="A1563" s="218"/>
      <c r="B1563" s="206"/>
      <c r="C1563" s="206"/>
      <c r="D1563" s="206"/>
      <c r="E1563" s="207" t="s">
        <v>23</v>
      </c>
      <c r="F1563" s="208">
        <v>2.5</v>
      </c>
      <c r="G1563" s="208"/>
      <c r="H1563" s="208"/>
      <c r="I1563" s="208">
        <v>0.02</v>
      </c>
      <c r="J1563" s="208">
        <v>1.8</v>
      </c>
      <c r="K1563" s="208">
        <v>0.03</v>
      </c>
      <c r="L1563" s="208">
        <v>16.5</v>
      </c>
      <c r="M1563" s="185">
        <v>420.4</v>
      </c>
      <c r="N1563" s="138">
        <f t="shared" si="148"/>
        <v>1.0509999999999999</v>
      </c>
    </row>
    <row r="1564" spans="1:14" ht="12" x14ac:dyDescent="0.2">
      <c r="A1564" s="218"/>
      <c r="B1564" s="206"/>
      <c r="C1564" s="206"/>
      <c r="D1564" s="206"/>
      <c r="E1564" s="207" t="s">
        <v>345</v>
      </c>
      <c r="F1564" s="208">
        <v>75</v>
      </c>
      <c r="G1564" s="208">
        <v>60</v>
      </c>
      <c r="H1564" s="208"/>
      <c r="I1564" s="208">
        <v>1.08</v>
      </c>
      <c r="J1564" s="208"/>
      <c r="K1564" s="208">
        <v>2.7</v>
      </c>
      <c r="L1564" s="208">
        <v>16.2</v>
      </c>
      <c r="M1564" s="185">
        <v>15.4</v>
      </c>
      <c r="N1564" s="138">
        <f t="shared" si="148"/>
        <v>1.155</v>
      </c>
    </row>
    <row r="1565" spans="1:14" ht="12" x14ac:dyDescent="0.2">
      <c r="A1565" s="218"/>
      <c r="B1565" s="206"/>
      <c r="C1565" s="206"/>
      <c r="D1565" s="206"/>
      <c r="E1565" s="207" t="s">
        <v>346</v>
      </c>
      <c r="F1565" s="208">
        <v>3.5</v>
      </c>
      <c r="G1565" s="208">
        <v>2.9</v>
      </c>
      <c r="H1565" s="208"/>
      <c r="I1565" s="208">
        <v>0.04</v>
      </c>
      <c r="J1565" s="208"/>
      <c r="K1565" s="208">
        <v>0.26</v>
      </c>
      <c r="L1565" s="208">
        <v>1.18</v>
      </c>
      <c r="M1565" s="185">
        <v>23.6</v>
      </c>
      <c r="N1565" s="138">
        <f t="shared" si="148"/>
        <v>8.2600000000000007E-2</v>
      </c>
    </row>
    <row r="1566" spans="1:14" ht="12" x14ac:dyDescent="0.2">
      <c r="A1566" s="218"/>
      <c r="B1566" s="206"/>
      <c r="C1566" s="206"/>
      <c r="D1566" s="206"/>
      <c r="E1566" s="207" t="s">
        <v>22</v>
      </c>
      <c r="F1566" s="208">
        <v>1</v>
      </c>
      <c r="G1566" s="208"/>
      <c r="H1566" s="208"/>
      <c r="I1566" s="208"/>
      <c r="J1566" s="208"/>
      <c r="K1566" s="208"/>
      <c r="L1566" s="208"/>
      <c r="M1566" s="185">
        <v>8.9</v>
      </c>
      <c r="N1566" s="138">
        <f t="shared" si="148"/>
        <v>8.8999999999999999E-3</v>
      </c>
    </row>
    <row r="1567" spans="1:14" ht="24" x14ac:dyDescent="0.2">
      <c r="A1567" s="218"/>
      <c r="B1567" s="206"/>
      <c r="C1567" s="206"/>
      <c r="D1567" s="206"/>
      <c r="E1567" s="207" t="s">
        <v>23</v>
      </c>
      <c r="F1567" s="208">
        <v>12</v>
      </c>
      <c r="G1567" s="208"/>
      <c r="H1567" s="208"/>
      <c r="I1567" s="208">
        <v>0.09</v>
      </c>
      <c r="J1567" s="208"/>
      <c r="K1567" s="208">
        <v>0.15</v>
      </c>
      <c r="L1567" s="208">
        <v>78.599999999999994</v>
      </c>
      <c r="M1567" s="185">
        <v>420.4</v>
      </c>
      <c r="N1567" s="138">
        <f t="shared" si="148"/>
        <v>5.0447999999999995</v>
      </c>
    </row>
    <row r="1568" spans="1:14" ht="12" x14ac:dyDescent="0.2">
      <c r="A1568" s="218"/>
      <c r="B1568" s="206"/>
      <c r="C1568" s="206"/>
      <c r="D1568" s="206"/>
      <c r="E1568" s="218"/>
      <c r="F1568" s="209"/>
      <c r="G1568" s="209"/>
      <c r="H1568" s="208">
        <v>90</v>
      </c>
      <c r="I1568" s="209">
        <f t="shared" ref="I1568:L1568" si="152">SUM(I1558:I1567)</f>
        <v>4.95</v>
      </c>
      <c r="J1568" s="209">
        <f t="shared" si="152"/>
        <v>3.7</v>
      </c>
      <c r="K1568" s="209">
        <f t="shared" si="152"/>
        <v>33.630000000000003</v>
      </c>
      <c r="L1568" s="209">
        <f t="shared" si="152"/>
        <v>259.08</v>
      </c>
      <c r="M1568" s="210"/>
      <c r="N1568" s="139">
        <f>SUM(N1558:N1567)</f>
        <v>9.5538999999999987</v>
      </c>
    </row>
    <row r="1569" spans="1:14" ht="12" x14ac:dyDescent="0.2">
      <c r="A1569" s="218"/>
      <c r="B1569" s="218"/>
      <c r="C1569" s="218"/>
      <c r="D1569" s="218"/>
      <c r="E1569" s="218"/>
      <c r="F1569" s="209"/>
      <c r="G1569" s="209"/>
      <c r="H1569" s="209"/>
      <c r="I1569" s="210">
        <f t="shared" ref="I1569:L1569" si="153">I1568+I1557</f>
        <v>13.71</v>
      </c>
      <c r="J1569" s="210">
        <f t="shared" si="153"/>
        <v>5.26</v>
      </c>
      <c r="K1569" s="210">
        <f t="shared" si="153"/>
        <v>77.87</v>
      </c>
      <c r="L1569" s="210">
        <f t="shared" si="153"/>
        <v>487.48</v>
      </c>
      <c r="M1569" s="210"/>
      <c r="N1569" s="138"/>
    </row>
    <row r="1570" spans="1:14" ht="11.25" customHeight="1" x14ac:dyDescent="0.2">
      <c r="A1570" s="93"/>
      <c r="B1570" s="465" t="s">
        <v>447</v>
      </c>
      <c r="C1570" s="324">
        <v>100</v>
      </c>
      <c r="D1570" s="324">
        <v>100</v>
      </c>
      <c r="E1570" s="471" t="s">
        <v>447</v>
      </c>
      <c r="F1570" s="76">
        <v>100</v>
      </c>
      <c r="G1570" s="76">
        <v>100</v>
      </c>
      <c r="H1570" s="74"/>
      <c r="I1570" s="78">
        <v>0.2</v>
      </c>
      <c r="J1570" s="78">
        <v>5.4</v>
      </c>
      <c r="K1570" s="78">
        <v>32</v>
      </c>
      <c r="L1570" s="78">
        <v>144</v>
      </c>
      <c r="M1570" s="73">
        <v>120</v>
      </c>
      <c r="N1570" s="139">
        <f t="shared" si="148"/>
        <v>12</v>
      </c>
    </row>
    <row r="1571" spans="1:14" x14ac:dyDescent="0.2">
      <c r="A1571" s="93"/>
      <c r="B1571" s="126" t="s">
        <v>83</v>
      </c>
      <c r="C1571" s="301"/>
      <c r="D1571" s="301"/>
      <c r="E1571" s="94"/>
      <c r="F1571" s="94"/>
      <c r="G1571" s="94"/>
      <c r="H1571" s="94"/>
      <c r="I1571" s="122">
        <f>I1570+I1528+I1557+I1554+I1551+I1547+I1537+I1568</f>
        <v>60.894999999999996</v>
      </c>
      <c r="J1571" s="122">
        <f t="shared" ref="J1571:L1571" si="154">J1570+J1528+J1557+J1554+J1551+J1547+J1537+J1568</f>
        <v>43.811000000000007</v>
      </c>
      <c r="K1571" s="122">
        <f t="shared" si="154"/>
        <v>234.71999999999997</v>
      </c>
      <c r="L1571" s="122">
        <f t="shared" si="154"/>
        <v>1508.11</v>
      </c>
      <c r="M1571" s="122"/>
      <c r="N1571" s="139">
        <f>N1528+N1537+N1547+N1551+N1554+N1557+N1568+N1570</f>
        <v>87.529299999999992</v>
      </c>
    </row>
    <row r="1572" spans="1:14" x14ac:dyDescent="0.2">
      <c r="A1572" s="125"/>
      <c r="B1572" s="131" t="s">
        <v>243</v>
      </c>
      <c r="C1572" s="341"/>
      <c r="D1572" s="341"/>
      <c r="E1572" s="125"/>
      <c r="F1572" s="125"/>
      <c r="G1572" s="125"/>
      <c r="H1572" s="94"/>
      <c r="I1572" s="124">
        <f>I1571+I1517</f>
        <v>76.954999999999998</v>
      </c>
      <c r="J1572" s="124">
        <f>J1571+J1517</f>
        <v>65.561000000000007</v>
      </c>
      <c r="K1572" s="124">
        <f>K1571+K1517</f>
        <v>345.64</v>
      </c>
      <c r="L1572" s="124">
        <f>L1571+L1517</f>
        <v>2218.1099999999997</v>
      </c>
      <c r="M1572" s="124"/>
      <c r="N1572" s="139">
        <f>N1571+N1517</f>
        <v>135.329475</v>
      </c>
    </row>
    <row r="1573" spans="1:14" x14ac:dyDescent="0.2">
      <c r="A1573" s="475" t="s">
        <v>356</v>
      </c>
      <c r="B1573" s="500"/>
      <c r="C1573" s="307"/>
      <c r="D1573" s="307"/>
      <c r="E1573" s="76"/>
      <c r="F1573" s="76"/>
      <c r="G1573" s="76"/>
      <c r="H1573" s="74"/>
      <c r="I1573" s="107"/>
      <c r="J1573" s="107"/>
      <c r="K1573" s="107"/>
      <c r="L1573" s="107"/>
      <c r="M1573" s="73"/>
      <c r="N1573" s="138"/>
    </row>
    <row r="1574" spans="1:14" x14ac:dyDescent="0.2">
      <c r="A1574" s="76" t="s">
        <v>14</v>
      </c>
      <c r="B1574" s="72"/>
      <c r="C1574" s="324"/>
      <c r="D1574" s="324"/>
      <c r="E1574" s="76"/>
      <c r="F1574" s="76"/>
      <c r="G1574" s="76"/>
      <c r="H1574" s="74"/>
      <c r="I1574" s="76"/>
      <c r="J1574" s="76"/>
      <c r="K1574" s="76"/>
      <c r="L1574" s="76"/>
      <c r="M1574" s="73"/>
      <c r="N1574" s="138"/>
    </row>
    <row r="1575" spans="1:14" x14ac:dyDescent="0.2">
      <c r="A1575" s="76" t="s">
        <v>15</v>
      </c>
      <c r="B1575" s="484" t="s">
        <v>166</v>
      </c>
      <c r="C1575" s="304"/>
      <c r="D1575" s="304"/>
      <c r="E1575" s="76" t="s">
        <v>167</v>
      </c>
      <c r="F1575" s="76">
        <v>33.299999999999997</v>
      </c>
      <c r="G1575" s="76">
        <v>33.299999999999997</v>
      </c>
      <c r="H1575" s="74"/>
      <c r="I1575" s="76">
        <v>3.4</v>
      </c>
      <c r="J1575" s="76">
        <v>0.33</v>
      </c>
      <c r="K1575" s="76">
        <v>22.5</v>
      </c>
      <c r="L1575" s="76">
        <v>109.2</v>
      </c>
      <c r="M1575" s="73">
        <v>29</v>
      </c>
      <c r="N1575" s="138">
        <f t="shared" si="148"/>
        <v>0.96569999999999989</v>
      </c>
    </row>
    <row r="1576" spans="1:14" x14ac:dyDescent="0.2">
      <c r="A1576" s="76"/>
      <c r="B1576" s="551"/>
      <c r="C1576" s="435" t="s">
        <v>412</v>
      </c>
      <c r="D1576" s="435" t="s">
        <v>395</v>
      </c>
      <c r="E1576" s="76" t="s">
        <v>20</v>
      </c>
      <c r="F1576" s="76">
        <v>7.5</v>
      </c>
      <c r="G1576" s="76">
        <v>7.5</v>
      </c>
      <c r="H1576" s="74"/>
      <c r="I1576" s="76" t="s">
        <v>21</v>
      </c>
      <c r="J1576" s="76" t="s">
        <v>21</v>
      </c>
      <c r="K1576" s="76">
        <v>7.4</v>
      </c>
      <c r="L1576" s="76">
        <v>28.4</v>
      </c>
      <c r="M1576" s="73">
        <v>54</v>
      </c>
      <c r="N1576" s="138">
        <f t="shared" si="148"/>
        <v>0.40500000000000003</v>
      </c>
    </row>
    <row r="1577" spans="1:14" x14ac:dyDescent="0.2">
      <c r="A1577" s="76"/>
      <c r="B1577" s="109"/>
      <c r="C1577" s="313"/>
      <c r="D1577" s="313"/>
      <c r="E1577" s="76" t="s">
        <v>22</v>
      </c>
      <c r="F1577" s="76">
        <v>0.06</v>
      </c>
      <c r="G1577" s="76">
        <v>0.06</v>
      </c>
      <c r="H1577" s="74"/>
      <c r="I1577" s="76"/>
      <c r="J1577" s="76"/>
      <c r="K1577" s="76"/>
      <c r="L1577" s="76"/>
      <c r="M1577" s="73">
        <v>8</v>
      </c>
      <c r="N1577" s="138">
        <f t="shared" si="148"/>
        <v>4.7999999999999996E-4</v>
      </c>
    </row>
    <row r="1578" spans="1:14" x14ac:dyDescent="0.2">
      <c r="A1578" s="76"/>
      <c r="B1578" s="72"/>
      <c r="C1578" s="324"/>
      <c r="D1578" s="324"/>
      <c r="E1578" s="76" t="s">
        <v>19</v>
      </c>
      <c r="F1578" s="76">
        <v>73.8</v>
      </c>
      <c r="G1578" s="76">
        <v>73.8</v>
      </c>
      <c r="H1578" s="74"/>
      <c r="I1578" s="76">
        <v>2.08</v>
      </c>
      <c r="J1578" s="76">
        <v>2.36</v>
      </c>
      <c r="K1578" s="76">
        <v>3.49</v>
      </c>
      <c r="L1578" s="76">
        <v>42.8</v>
      </c>
      <c r="M1578" s="73">
        <v>37.549999999999997</v>
      </c>
      <c r="N1578" s="138">
        <f t="shared" si="148"/>
        <v>2.7711899999999998</v>
      </c>
    </row>
    <row r="1579" spans="1:14" ht="12" customHeight="1" x14ac:dyDescent="0.2">
      <c r="A1579" s="76"/>
      <c r="B1579" s="72"/>
      <c r="C1579" s="324"/>
      <c r="D1579" s="324"/>
      <c r="E1579" s="76" t="s">
        <v>23</v>
      </c>
      <c r="F1579" s="76">
        <v>5</v>
      </c>
      <c r="G1579" s="76">
        <v>5</v>
      </c>
      <c r="H1579" s="74"/>
      <c r="I1579" s="76">
        <v>0.04</v>
      </c>
      <c r="J1579" s="76">
        <v>3.6</v>
      </c>
      <c r="K1579" s="76">
        <v>0.28000000000000003</v>
      </c>
      <c r="L1579" s="76">
        <v>33.049999999999997</v>
      </c>
      <c r="M1579" s="73">
        <v>260</v>
      </c>
      <c r="N1579" s="138">
        <f t="shared" si="148"/>
        <v>1.3</v>
      </c>
    </row>
    <row r="1580" spans="1:14" x14ac:dyDescent="0.2">
      <c r="A1580" s="298" t="s">
        <v>125</v>
      </c>
      <c r="B1580" s="501" t="s">
        <v>440</v>
      </c>
      <c r="C1580" s="311">
        <v>75</v>
      </c>
      <c r="D1580" s="311">
        <v>75</v>
      </c>
      <c r="E1580" s="298" t="s">
        <v>64</v>
      </c>
      <c r="F1580" s="298">
        <v>24.4</v>
      </c>
      <c r="G1580" s="298"/>
      <c r="H1580" s="297"/>
      <c r="I1580" s="298">
        <v>3.78</v>
      </c>
      <c r="J1580" s="298">
        <v>0.4</v>
      </c>
      <c r="K1580" s="298">
        <v>26.32</v>
      </c>
      <c r="L1580" s="298">
        <v>122.6</v>
      </c>
      <c r="M1580" s="88">
        <v>18</v>
      </c>
      <c r="N1580" s="138">
        <f t="shared" si="148"/>
        <v>0.43919999999999998</v>
      </c>
    </row>
    <row r="1581" spans="1:14" x14ac:dyDescent="0.2">
      <c r="A1581" s="298"/>
      <c r="B1581" s="501"/>
      <c r="C1581" s="311"/>
      <c r="D1581" s="311"/>
      <c r="E1581" s="298" t="s">
        <v>20</v>
      </c>
      <c r="F1581" s="298">
        <v>1.7</v>
      </c>
      <c r="G1581" s="298"/>
      <c r="H1581" s="297"/>
      <c r="I1581" s="298" t="s">
        <v>21</v>
      </c>
      <c r="J1581" s="298" t="s">
        <v>21</v>
      </c>
      <c r="K1581" s="298">
        <v>2.54</v>
      </c>
      <c r="L1581" s="298">
        <v>9.6</v>
      </c>
      <c r="M1581" s="88">
        <v>54</v>
      </c>
      <c r="N1581" s="138">
        <f t="shared" si="148"/>
        <v>9.1799999999999993E-2</v>
      </c>
    </row>
    <row r="1582" spans="1:14" x14ac:dyDescent="0.2">
      <c r="A1582" s="298"/>
      <c r="B1582" s="297"/>
      <c r="C1582" s="311"/>
      <c r="D1582" s="311"/>
      <c r="E1582" s="298" t="s">
        <v>23</v>
      </c>
      <c r="F1582" s="298">
        <v>0.7</v>
      </c>
      <c r="G1582" s="298"/>
      <c r="H1582" s="297"/>
      <c r="I1582" s="298">
        <v>0.01</v>
      </c>
      <c r="J1582" s="298">
        <v>0.52</v>
      </c>
      <c r="K1582" s="298">
        <v>1.7999999999999999E-2</v>
      </c>
      <c r="L1582" s="298">
        <v>4.62</v>
      </c>
      <c r="M1582" s="88">
        <v>260</v>
      </c>
      <c r="N1582" s="138">
        <f t="shared" si="148"/>
        <v>0.182</v>
      </c>
    </row>
    <row r="1583" spans="1:14" x14ac:dyDescent="0.2">
      <c r="A1583" s="298"/>
      <c r="B1583" s="297"/>
      <c r="C1583" s="311"/>
      <c r="D1583" s="311"/>
      <c r="E1583" s="298" t="s">
        <v>91</v>
      </c>
      <c r="F1583" s="298">
        <v>0.2</v>
      </c>
      <c r="G1583" s="298"/>
      <c r="H1583" s="297"/>
      <c r="I1583" s="298">
        <v>0.16</v>
      </c>
      <c r="J1583" s="298">
        <v>0.14000000000000001</v>
      </c>
      <c r="K1583" s="298" t="s">
        <v>21</v>
      </c>
      <c r="L1583" s="298">
        <v>2</v>
      </c>
      <c r="M1583" s="88">
        <v>122.22</v>
      </c>
      <c r="N1583" s="138">
        <f t="shared" si="148"/>
        <v>2.4444000000000004E-2</v>
      </c>
    </row>
    <row r="1584" spans="1:14" x14ac:dyDescent="0.2">
      <c r="A1584" s="298"/>
      <c r="B1584" s="297"/>
      <c r="C1584" s="311"/>
      <c r="D1584" s="311"/>
      <c r="E1584" s="298" t="s">
        <v>22</v>
      </c>
      <c r="F1584" s="298">
        <v>0.4</v>
      </c>
      <c r="G1584" s="298"/>
      <c r="H1584" s="297"/>
      <c r="I1584" s="298" t="s">
        <v>21</v>
      </c>
      <c r="J1584" s="298" t="s">
        <v>21</v>
      </c>
      <c r="K1584" s="298" t="s">
        <v>21</v>
      </c>
      <c r="L1584" s="298" t="s">
        <v>21</v>
      </c>
      <c r="M1584" s="88">
        <v>8</v>
      </c>
      <c r="N1584" s="138">
        <f t="shared" si="148"/>
        <v>3.2000000000000002E-3</v>
      </c>
    </row>
    <row r="1585" spans="1:14" x14ac:dyDescent="0.2">
      <c r="A1585" s="298"/>
      <c r="B1585" s="297"/>
      <c r="C1585" s="311"/>
      <c r="D1585" s="311"/>
      <c r="E1585" s="298" t="s">
        <v>127</v>
      </c>
      <c r="F1585" s="298">
        <v>0.7</v>
      </c>
      <c r="G1585" s="298"/>
      <c r="H1585" s="297"/>
      <c r="I1585" s="298" t="s">
        <v>21</v>
      </c>
      <c r="J1585" s="298" t="s">
        <v>21</v>
      </c>
      <c r="K1585" s="298" t="s">
        <v>21</v>
      </c>
      <c r="L1585" s="298" t="s">
        <v>21</v>
      </c>
      <c r="M1585" s="88">
        <v>490</v>
      </c>
      <c r="N1585" s="138">
        <f t="shared" si="148"/>
        <v>0.34300000000000003</v>
      </c>
    </row>
    <row r="1586" spans="1:14" ht="13.5" customHeight="1" x14ac:dyDescent="0.2">
      <c r="A1586" s="298"/>
      <c r="B1586" s="297"/>
      <c r="C1586" s="311"/>
      <c r="D1586" s="311"/>
      <c r="E1586" s="298" t="s">
        <v>128</v>
      </c>
      <c r="F1586" s="298">
        <v>1.7</v>
      </c>
      <c r="G1586" s="298"/>
      <c r="H1586" s="297"/>
      <c r="I1586" s="298">
        <v>0.17</v>
      </c>
      <c r="J1586" s="298">
        <v>0.01</v>
      </c>
      <c r="K1586" s="298">
        <v>1.17</v>
      </c>
      <c r="L1586" s="298">
        <v>5.67</v>
      </c>
      <c r="M1586" s="88">
        <v>18</v>
      </c>
      <c r="N1586" s="138">
        <f t="shared" si="148"/>
        <v>3.0599999999999999E-2</v>
      </c>
    </row>
    <row r="1587" spans="1:14" ht="12.75" customHeight="1" x14ac:dyDescent="0.2">
      <c r="A1587" s="298"/>
      <c r="B1587" s="297"/>
      <c r="C1587" s="311"/>
      <c r="D1587" s="311"/>
      <c r="E1587" s="298" t="s">
        <v>129</v>
      </c>
      <c r="F1587" s="298">
        <v>0.25</v>
      </c>
      <c r="G1587" s="298"/>
      <c r="H1587" s="297"/>
      <c r="I1587" s="298"/>
      <c r="J1587" s="298">
        <v>0.25</v>
      </c>
      <c r="K1587" s="298"/>
      <c r="L1587" s="298">
        <v>2.25</v>
      </c>
      <c r="M1587" s="88">
        <v>74</v>
      </c>
      <c r="N1587" s="138">
        <f t="shared" si="148"/>
        <v>1.8499999999999999E-2</v>
      </c>
    </row>
    <row r="1588" spans="1:14" x14ac:dyDescent="0.2">
      <c r="A1588" s="298"/>
      <c r="B1588" s="297"/>
      <c r="C1588" s="311"/>
      <c r="D1588" s="311"/>
      <c r="E1588" s="298" t="s">
        <v>130</v>
      </c>
      <c r="F1588" s="298">
        <v>1</v>
      </c>
      <c r="G1588" s="298"/>
      <c r="H1588" s="297"/>
      <c r="I1588" s="298">
        <v>0.11</v>
      </c>
      <c r="J1588" s="298">
        <v>0.01</v>
      </c>
      <c r="K1588" s="298" t="s">
        <v>21</v>
      </c>
      <c r="L1588" s="298">
        <v>2.04</v>
      </c>
      <c r="M1588" s="88">
        <v>122.22</v>
      </c>
      <c r="N1588" s="138">
        <f t="shared" si="148"/>
        <v>0.12222</v>
      </c>
    </row>
    <row r="1589" spans="1:14" x14ac:dyDescent="0.2">
      <c r="A1589" s="298"/>
      <c r="B1589" s="297"/>
      <c r="C1589" s="311"/>
      <c r="D1589" s="311"/>
      <c r="E1589" s="298"/>
      <c r="F1589" s="298"/>
      <c r="G1589" s="298"/>
      <c r="H1589" s="297"/>
      <c r="I1589" s="78">
        <f>SUM(I1580:I1588)</f>
        <v>4.2300000000000004</v>
      </c>
      <c r="J1589" s="78">
        <f>SUM(J1580:J1588)</f>
        <v>1.33</v>
      </c>
      <c r="K1589" s="78">
        <f>SUM(K1580:K1588)</f>
        <v>30.048000000000002</v>
      </c>
      <c r="L1589" s="78">
        <f>SUM(L1580:L1588)</f>
        <v>148.77999999999997</v>
      </c>
      <c r="M1589" s="73"/>
      <c r="N1589" s="139">
        <f>SUM(N1580:N1588)</f>
        <v>1.2549639999999997</v>
      </c>
    </row>
    <row r="1590" spans="1:14" ht="22.5" x14ac:dyDescent="0.2">
      <c r="A1590" s="76"/>
      <c r="B1590" s="72"/>
      <c r="C1590" s="324"/>
      <c r="D1590" s="324"/>
      <c r="E1590" s="76"/>
      <c r="F1590" s="76"/>
      <c r="G1590" s="76"/>
      <c r="H1590" s="74" t="s">
        <v>24</v>
      </c>
      <c r="I1590" s="78">
        <f>SUM(I1575:I1579)</f>
        <v>5.5200000000000005</v>
      </c>
      <c r="J1590" s="78">
        <f t="shared" ref="J1590:L1590" si="155">SUM(J1575:J1579)</f>
        <v>6.29</v>
      </c>
      <c r="K1590" s="78">
        <f t="shared" si="155"/>
        <v>33.67</v>
      </c>
      <c r="L1590" s="78">
        <f t="shared" si="155"/>
        <v>213.45</v>
      </c>
      <c r="M1590" s="78"/>
      <c r="N1590" s="139">
        <f>SUM(N1575:N1579)</f>
        <v>5.4423699999999995</v>
      </c>
    </row>
    <row r="1591" spans="1:14" x14ac:dyDescent="0.2">
      <c r="A1591" s="76" t="s">
        <v>25</v>
      </c>
      <c r="B1591" s="472" t="s">
        <v>26</v>
      </c>
      <c r="C1591" s="308">
        <v>200</v>
      </c>
      <c r="D1591" s="308">
        <v>200</v>
      </c>
      <c r="E1591" s="76" t="s">
        <v>27</v>
      </c>
      <c r="F1591" s="76">
        <v>4</v>
      </c>
      <c r="G1591" s="76"/>
      <c r="H1591" s="74"/>
      <c r="I1591" s="76">
        <v>0.19</v>
      </c>
      <c r="J1591" s="76">
        <v>0.14000000000000001</v>
      </c>
      <c r="K1591" s="76">
        <v>0.3</v>
      </c>
      <c r="L1591" s="76"/>
      <c r="M1591" s="73">
        <v>349</v>
      </c>
      <c r="N1591" s="138">
        <f t="shared" si="148"/>
        <v>1.3959999999999999</v>
      </c>
    </row>
    <row r="1592" spans="1:14" x14ac:dyDescent="0.2">
      <c r="A1592" s="76" t="s">
        <v>28</v>
      </c>
      <c r="B1592" s="473"/>
      <c r="C1592" s="310"/>
      <c r="D1592" s="310"/>
      <c r="E1592" s="76" t="s">
        <v>143</v>
      </c>
      <c r="F1592" s="76">
        <v>100</v>
      </c>
      <c r="G1592" s="76"/>
      <c r="H1592" s="74"/>
      <c r="I1592" s="76">
        <v>2.82</v>
      </c>
      <c r="J1592" s="76">
        <v>3.2</v>
      </c>
      <c r="K1592" s="76">
        <v>4.7300000000000004</v>
      </c>
      <c r="L1592" s="76">
        <v>58</v>
      </c>
      <c r="M1592" s="73">
        <v>37.549999999999997</v>
      </c>
      <c r="N1592" s="138">
        <f t="shared" si="148"/>
        <v>3.7549999999999994</v>
      </c>
    </row>
    <row r="1593" spans="1:14" x14ac:dyDescent="0.2">
      <c r="A1593" s="76"/>
      <c r="B1593" s="72"/>
      <c r="C1593" s="324"/>
      <c r="D1593" s="324"/>
      <c r="E1593" s="76" t="s">
        <v>20</v>
      </c>
      <c r="F1593" s="76">
        <v>20</v>
      </c>
      <c r="G1593" s="76"/>
      <c r="H1593" s="74"/>
      <c r="I1593" s="76" t="s">
        <v>21</v>
      </c>
      <c r="J1593" s="76" t="s">
        <v>21</v>
      </c>
      <c r="K1593" s="76">
        <v>19.96</v>
      </c>
      <c r="L1593" s="76">
        <v>75.8</v>
      </c>
      <c r="M1593" s="73">
        <v>54</v>
      </c>
      <c r="N1593" s="138">
        <f t="shared" si="148"/>
        <v>1.08</v>
      </c>
    </row>
    <row r="1594" spans="1:14" x14ac:dyDescent="0.2">
      <c r="A1594" s="76"/>
      <c r="B1594" s="72"/>
      <c r="C1594" s="324"/>
      <c r="D1594" s="324"/>
      <c r="E1594" s="76"/>
      <c r="F1594" s="76"/>
      <c r="G1594" s="76"/>
      <c r="H1594" s="74">
        <v>200</v>
      </c>
      <c r="I1594" s="78">
        <f>SUM(I1591:I1593)</f>
        <v>3.01</v>
      </c>
      <c r="J1594" s="78">
        <f t="shared" ref="J1594:L1594" si="156">SUM(J1591:J1593)</f>
        <v>3.3400000000000003</v>
      </c>
      <c r="K1594" s="78">
        <f t="shared" si="156"/>
        <v>24.990000000000002</v>
      </c>
      <c r="L1594" s="78">
        <f t="shared" si="156"/>
        <v>133.80000000000001</v>
      </c>
      <c r="M1594" s="78"/>
      <c r="N1594" s="139">
        <f>SUM(N1591:N1593)</f>
        <v>6.2309999999999999</v>
      </c>
    </row>
    <row r="1595" spans="1:14" x14ac:dyDescent="0.2">
      <c r="A1595" s="76" t="s">
        <v>29</v>
      </c>
      <c r="B1595" s="474" t="s">
        <v>30</v>
      </c>
      <c r="C1595" s="324">
        <v>70</v>
      </c>
      <c r="D1595" s="324">
        <v>90</v>
      </c>
      <c r="E1595" s="76" t="s">
        <v>31</v>
      </c>
      <c r="F1595" s="76">
        <v>80</v>
      </c>
      <c r="G1595" s="76">
        <v>80</v>
      </c>
      <c r="H1595" s="74"/>
      <c r="I1595" s="76">
        <v>6.96</v>
      </c>
      <c r="J1595" s="76">
        <v>1.2</v>
      </c>
      <c r="K1595" s="76">
        <v>32.96</v>
      </c>
      <c r="L1595" s="76">
        <v>181</v>
      </c>
      <c r="M1595" s="73">
        <v>33.33</v>
      </c>
      <c r="N1595" s="138">
        <f t="shared" si="148"/>
        <v>2.6663999999999994</v>
      </c>
    </row>
    <row r="1596" spans="1:14" x14ac:dyDescent="0.2">
      <c r="A1596" s="76"/>
      <c r="B1596" s="474"/>
      <c r="C1596" s="324">
        <v>10</v>
      </c>
      <c r="D1596" s="324">
        <v>10</v>
      </c>
      <c r="E1596" s="76" t="s">
        <v>32</v>
      </c>
      <c r="F1596" s="76">
        <v>10</v>
      </c>
      <c r="G1596" s="76"/>
      <c r="H1596" s="74"/>
      <c r="I1596" s="76">
        <v>2.68</v>
      </c>
      <c r="J1596" s="76">
        <v>2.57</v>
      </c>
      <c r="K1596" s="76" t="s">
        <v>21</v>
      </c>
      <c r="L1596" s="76">
        <v>33.79</v>
      </c>
      <c r="M1596" s="73">
        <v>316.5</v>
      </c>
      <c r="N1596" s="138">
        <f t="shared" si="148"/>
        <v>3.165</v>
      </c>
    </row>
    <row r="1597" spans="1:14" ht="11.25" customHeight="1" x14ac:dyDescent="0.2">
      <c r="A1597" s="76"/>
      <c r="B1597" s="72"/>
      <c r="C1597" s="324">
        <v>10</v>
      </c>
      <c r="D1597" s="324">
        <v>10</v>
      </c>
      <c r="E1597" s="76" t="s">
        <v>33</v>
      </c>
      <c r="F1597" s="76">
        <v>10</v>
      </c>
      <c r="G1597" s="76"/>
      <c r="H1597" s="74"/>
      <c r="I1597" s="76">
        <v>0.08</v>
      </c>
      <c r="J1597" s="76">
        <v>7.25</v>
      </c>
      <c r="K1597" s="76">
        <v>0.26</v>
      </c>
      <c r="L1597" s="76">
        <v>66.099999999999994</v>
      </c>
      <c r="M1597" s="73">
        <v>260</v>
      </c>
      <c r="N1597" s="138">
        <f t="shared" si="148"/>
        <v>2.6</v>
      </c>
    </row>
    <row r="1598" spans="1:14" ht="12.75" customHeight="1" x14ac:dyDescent="0.2">
      <c r="A1598" s="76"/>
      <c r="B1598" s="72"/>
      <c r="C1598" s="324"/>
      <c r="D1598" s="324"/>
      <c r="E1598" s="76"/>
      <c r="F1598" s="76"/>
      <c r="G1598" s="76"/>
      <c r="H1598" s="74" t="s">
        <v>35</v>
      </c>
      <c r="I1598" s="78">
        <f>SUM(I1595:I1597)</f>
        <v>9.7200000000000006</v>
      </c>
      <c r="J1598" s="78">
        <f t="shared" ref="J1598:L1598" si="157">SUM(J1595:J1597)</f>
        <v>11.02</v>
      </c>
      <c r="K1598" s="78">
        <f t="shared" si="157"/>
        <v>33.22</v>
      </c>
      <c r="L1598" s="78">
        <f t="shared" si="157"/>
        <v>280.89</v>
      </c>
      <c r="M1598" s="78"/>
      <c r="N1598" s="139">
        <f>SUM(N1595:N1597)</f>
        <v>8.4314</v>
      </c>
    </row>
    <row r="1599" spans="1:14" x14ac:dyDescent="0.2">
      <c r="A1599" s="76"/>
      <c r="B1599" s="72" t="s">
        <v>144</v>
      </c>
      <c r="C1599" s="324">
        <v>120</v>
      </c>
      <c r="D1599" s="324">
        <v>120</v>
      </c>
      <c r="E1599" s="76" t="s">
        <v>168</v>
      </c>
      <c r="F1599" s="76">
        <v>120</v>
      </c>
      <c r="G1599" s="76">
        <v>120</v>
      </c>
      <c r="H1599" s="74">
        <v>120</v>
      </c>
      <c r="I1599" s="76">
        <v>1.8</v>
      </c>
      <c r="J1599" s="76">
        <v>0.84</v>
      </c>
      <c r="K1599" s="76">
        <v>18.309999999999999</v>
      </c>
      <c r="L1599" s="76">
        <v>74.760000000000005</v>
      </c>
      <c r="M1599" s="73">
        <v>99</v>
      </c>
      <c r="N1599" s="139">
        <f t="shared" si="148"/>
        <v>11.88</v>
      </c>
    </row>
    <row r="1600" spans="1:14" x14ac:dyDescent="0.2">
      <c r="A1600" s="76" t="s">
        <v>38</v>
      </c>
      <c r="B1600" s="452" t="s">
        <v>430</v>
      </c>
      <c r="C1600" s="324">
        <v>200</v>
      </c>
      <c r="D1600" s="324">
        <v>200</v>
      </c>
      <c r="E1600" s="461" t="s">
        <v>430</v>
      </c>
      <c r="F1600" s="76">
        <v>200</v>
      </c>
      <c r="G1600" s="76">
        <v>200</v>
      </c>
      <c r="H1600" s="74">
        <v>200</v>
      </c>
      <c r="I1600" s="76"/>
      <c r="J1600" s="76"/>
      <c r="K1600" s="76">
        <v>19</v>
      </c>
      <c r="L1600" s="76">
        <v>75</v>
      </c>
      <c r="M1600" s="73">
        <v>70</v>
      </c>
      <c r="N1600" s="139">
        <f t="shared" si="148"/>
        <v>14</v>
      </c>
    </row>
    <row r="1601" spans="1:14" x14ac:dyDescent="0.2">
      <c r="A1601" s="75"/>
      <c r="B1601" s="136"/>
      <c r="C1601" s="136"/>
      <c r="D1601" s="136"/>
      <c r="E1601" s="76"/>
      <c r="F1601" s="76"/>
      <c r="G1601" s="76"/>
      <c r="H1601" s="74"/>
      <c r="I1601" s="76">
        <f>SUM(I1599:I1600)</f>
        <v>1.8</v>
      </c>
      <c r="J1601" s="76">
        <f>SUM(J1599:J1600)</f>
        <v>0.84</v>
      </c>
      <c r="K1601" s="76">
        <f>SUM(K1599:K1600)</f>
        <v>37.31</v>
      </c>
      <c r="L1601" s="76">
        <f>SUM(L1599:L1600)</f>
        <v>149.76</v>
      </c>
      <c r="M1601" s="76"/>
      <c r="N1601" s="138"/>
    </row>
    <row r="1602" spans="1:14" ht="11.25" customHeight="1" x14ac:dyDescent="0.2">
      <c r="A1602" s="475" t="s">
        <v>39</v>
      </c>
      <c r="B1602" s="476"/>
      <c r="C1602" s="312"/>
      <c r="D1602" s="312"/>
      <c r="E1602" s="76"/>
      <c r="F1602" s="76"/>
      <c r="G1602" s="76">
        <v>2</v>
      </c>
      <c r="H1602" s="74"/>
      <c r="I1602" s="107">
        <f>I1601+I1598+I1594+I1590</f>
        <v>20.05</v>
      </c>
      <c r="J1602" s="107">
        <f>J1601+J1598+J1594+J1590</f>
        <v>21.49</v>
      </c>
      <c r="K1602" s="107">
        <f>K1601+K1598+K1594+K1590</f>
        <v>129.19</v>
      </c>
      <c r="L1602" s="107">
        <f>L1601+L1598+L1594+L1590</f>
        <v>777.90000000000009</v>
      </c>
      <c r="M1602" s="107"/>
      <c r="N1602" s="139">
        <f>N1600+N1599+N1598+N1594+N1590+N1589</f>
        <v>47.239734000000006</v>
      </c>
    </row>
    <row r="1603" spans="1:14" x14ac:dyDescent="0.2">
      <c r="A1603" s="78" t="s">
        <v>40</v>
      </c>
      <c r="B1603" s="72"/>
      <c r="C1603" s="324"/>
      <c r="D1603" s="324"/>
      <c r="E1603" s="76"/>
      <c r="F1603" s="76"/>
      <c r="G1603" s="76"/>
      <c r="H1603" s="74"/>
      <c r="I1603" s="76" t="s">
        <v>85</v>
      </c>
      <c r="J1603" s="76"/>
      <c r="K1603" s="76"/>
      <c r="L1603" s="76"/>
      <c r="M1603" s="73"/>
      <c r="N1603" s="138"/>
    </row>
    <row r="1604" spans="1:14" x14ac:dyDescent="0.2">
      <c r="A1604" s="181" t="s">
        <v>41</v>
      </c>
      <c r="B1604" s="472" t="s">
        <v>42</v>
      </c>
      <c r="C1604" s="308"/>
      <c r="D1604" s="308"/>
      <c r="E1604" s="181" t="s">
        <v>43</v>
      </c>
      <c r="F1604" s="181">
        <v>100</v>
      </c>
      <c r="G1604" s="181">
        <v>80</v>
      </c>
      <c r="H1604" s="179"/>
      <c r="I1604" s="181">
        <v>1.3</v>
      </c>
      <c r="J1604" s="181">
        <v>0.08</v>
      </c>
      <c r="K1604" s="181">
        <v>6.06</v>
      </c>
      <c r="L1604" s="181">
        <v>27.2</v>
      </c>
      <c r="M1604" s="73">
        <v>17</v>
      </c>
      <c r="N1604" s="138">
        <f t="shared" si="148"/>
        <v>1.7</v>
      </c>
    </row>
    <row r="1605" spans="1:14" x14ac:dyDescent="0.2">
      <c r="A1605" s="181"/>
      <c r="B1605" s="502"/>
      <c r="C1605" s="309">
        <v>80</v>
      </c>
      <c r="D1605" s="309">
        <v>120</v>
      </c>
      <c r="E1605" s="181" t="s">
        <v>44</v>
      </c>
      <c r="F1605" s="181">
        <v>10</v>
      </c>
      <c r="G1605" s="181">
        <v>10</v>
      </c>
      <c r="H1605" s="179"/>
      <c r="I1605" s="181"/>
      <c r="J1605" s="181"/>
      <c r="K1605" s="181">
        <v>9.98</v>
      </c>
      <c r="L1605" s="181">
        <v>37.9</v>
      </c>
      <c r="M1605" s="82">
        <v>54</v>
      </c>
      <c r="N1605" s="138">
        <f t="shared" si="148"/>
        <v>0.54</v>
      </c>
    </row>
    <row r="1606" spans="1:14" x14ac:dyDescent="0.2">
      <c r="A1606" s="181"/>
      <c r="B1606" s="170"/>
      <c r="C1606" s="310"/>
      <c r="D1606" s="310"/>
      <c r="E1606" s="181" t="s">
        <v>45</v>
      </c>
      <c r="F1606" s="181">
        <v>28.3</v>
      </c>
      <c r="G1606" s="181">
        <v>25</v>
      </c>
      <c r="H1606" s="179"/>
      <c r="I1606" s="181">
        <v>1.0999999999999999E-2</v>
      </c>
      <c r="J1606" s="181">
        <v>0.09</v>
      </c>
      <c r="K1606" s="181">
        <v>2.04</v>
      </c>
      <c r="L1606" s="181">
        <v>11.21</v>
      </c>
      <c r="M1606" s="73">
        <v>99</v>
      </c>
      <c r="N1606" s="138">
        <f t="shared" si="148"/>
        <v>2.8017000000000003</v>
      </c>
    </row>
    <row r="1607" spans="1:14" x14ac:dyDescent="0.2">
      <c r="A1607" s="181"/>
      <c r="B1607" s="179"/>
      <c r="C1607" s="311"/>
      <c r="D1607" s="311"/>
      <c r="E1607" s="181" t="s">
        <v>46</v>
      </c>
      <c r="F1607" s="181">
        <v>7</v>
      </c>
      <c r="G1607" s="181">
        <v>7</v>
      </c>
      <c r="H1607" s="179"/>
      <c r="I1607" s="181"/>
      <c r="J1607" s="181">
        <v>6.93</v>
      </c>
      <c r="K1607" s="181"/>
      <c r="L1607" s="181">
        <v>62.93</v>
      </c>
      <c r="M1607" s="82">
        <v>74</v>
      </c>
      <c r="N1607" s="138">
        <f t="shared" si="148"/>
        <v>0.51800000000000002</v>
      </c>
    </row>
    <row r="1608" spans="1:14" x14ac:dyDescent="0.2">
      <c r="A1608" s="181"/>
      <c r="B1608" s="179"/>
      <c r="C1608" s="311"/>
      <c r="D1608" s="311"/>
      <c r="E1608" s="181"/>
      <c r="F1608" s="181"/>
      <c r="G1608" s="181"/>
      <c r="H1608" s="179">
        <v>100</v>
      </c>
      <c r="I1608" s="78">
        <v>1.3109999999999999</v>
      </c>
      <c r="J1608" s="78">
        <v>7.1</v>
      </c>
      <c r="K1608" s="78">
        <v>18.079999999999998</v>
      </c>
      <c r="L1608" s="78">
        <v>139.24</v>
      </c>
      <c r="M1608" s="79"/>
      <c r="N1608" s="139">
        <f>SUM(N1604:N1607)</f>
        <v>5.5597000000000003</v>
      </c>
    </row>
    <row r="1609" spans="1:14" ht="22.5" x14ac:dyDescent="0.2">
      <c r="A1609" s="76" t="s">
        <v>169</v>
      </c>
      <c r="B1609" s="474" t="s">
        <v>170</v>
      </c>
      <c r="C1609" s="430" t="s">
        <v>386</v>
      </c>
      <c r="D1609" s="430" t="s">
        <v>386</v>
      </c>
      <c r="E1609" s="76" t="s">
        <v>49</v>
      </c>
      <c r="F1609" s="76">
        <v>62.5</v>
      </c>
      <c r="G1609" s="76">
        <v>50</v>
      </c>
      <c r="H1609" s="74"/>
      <c r="I1609" s="76">
        <v>0.15</v>
      </c>
      <c r="J1609" s="76">
        <v>0.05</v>
      </c>
      <c r="K1609" s="76">
        <v>2.85</v>
      </c>
      <c r="L1609" s="76">
        <v>13.5</v>
      </c>
      <c r="M1609" s="73">
        <v>16</v>
      </c>
      <c r="N1609" s="138">
        <f t="shared" si="148"/>
        <v>1</v>
      </c>
    </row>
    <row r="1610" spans="1:14" x14ac:dyDescent="0.2">
      <c r="A1610" s="76"/>
      <c r="B1610" s="474"/>
      <c r="C1610" s="324"/>
      <c r="D1610" s="324"/>
      <c r="E1610" s="76" t="s">
        <v>43</v>
      </c>
      <c r="F1610" s="76">
        <v>12.5</v>
      </c>
      <c r="G1610" s="76">
        <v>10</v>
      </c>
      <c r="H1610" s="74"/>
      <c r="I1610" s="76">
        <v>0.12</v>
      </c>
      <c r="J1610" s="76">
        <v>0.05</v>
      </c>
      <c r="K1610" s="76">
        <v>6.3</v>
      </c>
      <c r="L1610" s="76">
        <v>3.4</v>
      </c>
      <c r="M1610" s="73">
        <v>17</v>
      </c>
      <c r="N1610" s="138">
        <f t="shared" si="148"/>
        <v>0.21249999999999999</v>
      </c>
    </row>
    <row r="1611" spans="1:14" x14ac:dyDescent="0.2">
      <c r="A1611" s="76"/>
      <c r="B1611" s="72"/>
      <c r="C1611" s="324"/>
      <c r="D1611" s="324"/>
      <c r="E1611" s="76" t="s">
        <v>52</v>
      </c>
      <c r="F1611" s="76">
        <v>12</v>
      </c>
      <c r="G1611" s="76">
        <v>10</v>
      </c>
      <c r="H1611" s="74"/>
      <c r="I1611" s="76">
        <v>0.6</v>
      </c>
      <c r="J1611" s="76">
        <v>0.12</v>
      </c>
      <c r="K1611" s="76">
        <v>4.8899999999999997</v>
      </c>
      <c r="L1611" s="76">
        <v>24.6</v>
      </c>
      <c r="M1611" s="73">
        <v>22</v>
      </c>
      <c r="N1611" s="138">
        <f t="shared" si="148"/>
        <v>0.26400000000000001</v>
      </c>
    </row>
    <row r="1612" spans="1:14" x14ac:dyDescent="0.2">
      <c r="A1612" s="76"/>
      <c r="B1612" s="72"/>
      <c r="C1612" s="324"/>
      <c r="D1612" s="324"/>
      <c r="E1612" s="76" t="s">
        <v>50</v>
      </c>
      <c r="F1612" s="76">
        <v>40</v>
      </c>
      <c r="G1612" s="76">
        <v>30</v>
      </c>
      <c r="H1612" s="74"/>
      <c r="I1612" s="76">
        <v>0.8</v>
      </c>
      <c r="J1612" s="76">
        <v>0.11</v>
      </c>
      <c r="K1612" s="76">
        <v>0.37</v>
      </c>
      <c r="L1612" s="76">
        <v>23.04</v>
      </c>
      <c r="M1612" s="73">
        <v>17</v>
      </c>
      <c r="N1612" s="138">
        <f t="shared" si="148"/>
        <v>0.68</v>
      </c>
    </row>
    <row r="1613" spans="1:14" x14ac:dyDescent="0.2">
      <c r="A1613" s="76"/>
      <c r="B1613" s="72"/>
      <c r="C1613" s="324"/>
      <c r="D1613" s="324"/>
      <c r="E1613" s="76" t="s">
        <v>171</v>
      </c>
      <c r="F1613" s="76">
        <v>3.2</v>
      </c>
      <c r="G1613" s="76">
        <v>2.5</v>
      </c>
      <c r="H1613" s="74"/>
      <c r="I1613" s="76">
        <v>3.88</v>
      </c>
      <c r="J1613" s="76"/>
      <c r="K1613" s="76"/>
      <c r="L1613" s="76"/>
      <c r="M1613" s="73">
        <v>380</v>
      </c>
      <c r="N1613" s="138">
        <f t="shared" si="148"/>
        <v>1.216</v>
      </c>
    </row>
    <row r="1614" spans="1:14" x14ac:dyDescent="0.2">
      <c r="A1614" s="76"/>
      <c r="B1614" s="72"/>
      <c r="C1614" s="324"/>
      <c r="D1614" s="324"/>
      <c r="E1614" s="76" t="s">
        <v>172</v>
      </c>
      <c r="F1614" s="76">
        <v>5</v>
      </c>
      <c r="G1614" s="76">
        <v>5</v>
      </c>
      <c r="H1614" s="74"/>
      <c r="I1614" s="76"/>
      <c r="J1614" s="76"/>
      <c r="K1614" s="76"/>
      <c r="L1614" s="76"/>
      <c r="M1614" s="73">
        <v>121</v>
      </c>
      <c r="N1614" s="138">
        <f t="shared" si="148"/>
        <v>0.60499999999999998</v>
      </c>
    </row>
    <row r="1615" spans="1:14" x14ac:dyDescent="0.2">
      <c r="A1615" s="76"/>
      <c r="B1615" s="72"/>
      <c r="C1615" s="324"/>
      <c r="D1615" s="324"/>
      <c r="E1615" s="76" t="s">
        <v>51</v>
      </c>
      <c r="F1615" s="76">
        <v>5</v>
      </c>
      <c r="G1615" s="76">
        <v>5</v>
      </c>
      <c r="H1615" s="74"/>
      <c r="I1615" s="76"/>
      <c r="J1615" s="76">
        <v>4.99</v>
      </c>
      <c r="K1615" s="76"/>
      <c r="L1615" s="76">
        <v>44.95</v>
      </c>
      <c r="M1615" s="73">
        <v>74</v>
      </c>
      <c r="N1615" s="138">
        <f t="shared" si="148"/>
        <v>0.37</v>
      </c>
    </row>
    <row r="1616" spans="1:14" x14ac:dyDescent="0.2">
      <c r="A1616" s="76"/>
      <c r="B1616" s="72"/>
      <c r="C1616" s="324"/>
      <c r="D1616" s="324"/>
      <c r="E1616" s="76" t="s">
        <v>22</v>
      </c>
      <c r="F1616" s="76">
        <v>1</v>
      </c>
      <c r="G1616" s="76"/>
      <c r="H1616" s="74"/>
      <c r="I1616" s="76">
        <v>0.8</v>
      </c>
      <c r="J1616" s="76">
        <v>0.2</v>
      </c>
      <c r="K1616" s="76"/>
      <c r="L1616" s="76">
        <v>6</v>
      </c>
      <c r="M1616" s="73">
        <v>8</v>
      </c>
      <c r="N1616" s="138">
        <f t="shared" si="148"/>
        <v>8.0000000000000002E-3</v>
      </c>
    </row>
    <row r="1617" spans="1:14" x14ac:dyDescent="0.2">
      <c r="A1617" s="76"/>
      <c r="B1617" s="72"/>
      <c r="C1617" s="324"/>
      <c r="D1617" s="324"/>
      <c r="E1617" s="76" t="s">
        <v>173</v>
      </c>
      <c r="F1617" s="76">
        <v>200</v>
      </c>
      <c r="G1617" s="76">
        <v>200</v>
      </c>
      <c r="H1617" s="74"/>
      <c r="I1617" s="76">
        <v>9.68</v>
      </c>
      <c r="J1617" s="76">
        <v>6.24</v>
      </c>
      <c r="K1617" s="76"/>
      <c r="L1617" s="76">
        <v>88.29</v>
      </c>
      <c r="M1617" s="73">
        <v>6</v>
      </c>
      <c r="N1617" s="138">
        <f t="shared" si="148"/>
        <v>1.2</v>
      </c>
    </row>
    <row r="1618" spans="1:14" x14ac:dyDescent="0.2">
      <c r="A1618" s="76"/>
      <c r="B1618" s="72"/>
      <c r="C1618" s="324"/>
      <c r="D1618" s="324"/>
      <c r="E1618" s="76" t="s">
        <v>153</v>
      </c>
      <c r="F1618" s="76">
        <v>54</v>
      </c>
      <c r="G1618" s="76">
        <v>40</v>
      </c>
      <c r="H1618" s="74"/>
      <c r="I1618" s="76">
        <v>10</v>
      </c>
      <c r="J1618" s="76">
        <v>6.48</v>
      </c>
      <c r="K1618" s="76" t="s">
        <v>21</v>
      </c>
      <c r="L1618" s="76">
        <v>88.29</v>
      </c>
      <c r="M1618" s="73">
        <v>240</v>
      </c>
      <c r="N1618" s="138">
        <f t="shared" si="148"/>
        <v>12.96</v>
      </c>
    </row>
    <row r="1619" spans="1:14" x14ac:dyDescent="0.2">
      <c r="A1619" s="76"/>
      <c r="B1619" s="72"/>
      <c r="C1619" s="324"/>
      <c r="D1619" s="324"/>
      <c r="E1619" s="76" t="s">
        <v>56</v>
      </c>
      <c r="F1619" s="76">
        <v>10</v>
      </c>
      <c r="G1619" s="76">
        <v>10</v>
      </c>
      <c r="H1619" s="74">
        <v>10</v>
      </c>
      <c r="I1619" s="76">
        <v>0.28000000000000003</v>
      </c>
      <c r="J1619" s="76">
        <v>2</v>
      </c>
      <c r="K1619" s="76">
        <v>0.32</v>
      </c>
      <c r="L1619" s="76">
        <v>20.64</v>
      </c>
      <c r="M1619" s="73">
        <v>114</v>
      </c>
      <c r="N1619" s="138">
        <f t="shared" si="148"/>
        <v>1.1399999999999999</v>
      </c>
    </row>
    <row r="1620" spans="1:14" ht="22.5" x14ac:dyDescent="0.2">
      <c r="A1620" s="76"/>
      <c r="B1620" s="72"/>
      <c r="C1620" s="324"/>
      <c r="D1620" s="324"/>
      <c r="E1620" s="76"/>
      <c r="F1620" s="76"/>
      <c r="G1620" s="76"/>
      <c r="H1620" s="74" t="s">
        <v>57</v>
      </c>
      <c r="I1620" s="78">
        <f>SUM(I1609:I1619)</f>
        <v>26.310000000000002</v>
      </c>
      <c r="J1620" s="78">
        <f t="shared" ref="J1620:L1620" si="158">SUM(J1609:J1619)</f>
        <v>20.240000000000002</v>
      </c>
      <c r="K1620" s="78">
        <f t="shared" si="158"/>
        <v>14.729999999999999</v>
      </c>
      <c r="L1620" s="78">
        <f t="shared" si="158"/>
        <v>312.70999999999998</v>
      </c>
      <c r="M1620" s="78"/>
      <c r="N1620" s="139">
        <f>SUM(N1609:N1619)</f>
        <v>19.6555</v>
      </c>
    </row>
    <row r="1621" spans="1:14" x14ac:dyDescent="0.2">
      <c r="A1621" s="76" t="s">
        <v>174</v>
      </c>
      <c r="B1621" s="472" t="s">
        <v>175</v>
      </c>
      <c r="C1621" s="308"/>
      <c r="D1621" s="308"/>
      <c r="E1621" s="76" t="s">
        <v>60</v>
      </c>
      <c r="F1621" s="76">
        <v>55.6</v>
      </c>
      <c r="G1621" s="76">
        <v>41.7</v>
      </c>
      <c r="H1621" s="74"/>
      <c r="I1621" s="76">
        <v>10.3</v>
      </c>
      <c r="J1621" s="76">
        <v>6.67</v>
      </c>
      <c r="K1621" s="76"/>
      <c r="L1621" s="76">
        <v>90.91</v>
      </c>
      <c r="M1621" s="73">
        <v>240</v>
      </c>
      <c r="N1621" s="138">
        <f t="shared" ref="N1621:N1652" si="159">F1621*M1621/1000</f>
        <v>13.343999999999999</v>
      </c>
    </row>
    <row r="1622" spans="1:14" x14ac:dyDescent="0.2">
      <c r="A1622" s="76"/>
      <c r="B1622" s="569"/>
      <c r="C1622" s="347">
        <v>50</v>
      </c>
      <c r="D1622" s="347">
        <v>90</v>
      </c>
      <c r="E1622" s="76" t="s">
        <v>71</v>
      </c>
      <c r="F1622" s="76">
        <v>8</v>
      </c>
      <c r="G1622" s="76">
        <v>8</v>
      </c>
      <c r="H1622" s="74">
        <v>70</v>
      </c>
      <c r="I1622" s="76">
        <v>0.69</v>
      </c>
      <c r="J1622" s="76">
        <v>0.12</v>
      </c>
      <c r="K1622" s="76">
        <v>3.12</v>
      </c>
      <c r="L1622" s="76">
        <v>16.72</v>
      </c>
      <c r="M1622" s="73">
        <v>31.52</v>
      </c>
      <c r="N1622" s="138">
        <f t="shared" si="159"/>
        <v>0.25216</v>
      </c>
    </row>
    <row r="1623" spans="1:14" x14ac:dyDescent="0.2">
      <c r="A1623" s="76"/>
      <c r="B1623" s="72"/>
      <c r="C1623" s="324"/>
      <c r="D1623" s="324"/>
      <c r="E1623" s="76" t="s">
        <v>19</v>
      </c>
      <c r="F1623" s="76">
        <v>11</v>
      </c>
      <c r="G1623" s="76">
        <v>11</v>
      </c>
      <c r="H1623" s="74"/>
      <c r="I1623" s="76"/>
      <c r="J1623" s="76"/>
      <c r="K1623" s="76"/>
      <c r="L1623" s="76"/>
      <c r="M1623" s="73">
        <v>37.549999999999997</v>
      </c>
      <c r="N1623" s="138">
        <f t="shared" si="159"/>
        <v>0.41304999999999997</v>
      </c>
    </row>
    <row r="1624" spans="1:14" x14ac:dyDescent="0.2">
      <c r="A1624" s="76"/>
      <c r="B1624" s="72"/>
      <c r="C1624" s="324"/>
      <c r="D1624" s="324"/>
      <c r="E1624" s="76" t="s">
        <v>176</v>
      </c>
      <c r="F1624" s="76"/>
      <c r="G1624" s="76">
        <v>56</v>
      </c>
      <c r="H1624" s="74"/>
      <c r="I1624" s="76"/>
      <c r="J1624" s="76"/>
      <c r="K1624" s="76"/>
      <c r="L1624" s="76"/>
      <c r="M1624" s="73"/>
      <c r="N1624" s="138"/>
    </row>
    <row r="1625" spans="1:14" x14ac:dyDescent="0.2">
      <c r="A1625" s="76"/>
      <c r="B1625" s="72"/>
      <c r="C1625" s="324"/>
      <c r="D1625" s="324"/>
      <c r="E1625" s="76" t="s">
        <v>52</v>
      </c>
      <c r="F1625" s="76">
        <v>31</v>
      </c>
      <c r="G1625" s="76">
        <v>23.56</v>
      </c>
      <c r="H1625" s="74"/>
      <c r="I1625" s="76">
        <v>0.62</v>
      </c>
      <c r="J1625" s="76"/>
      <c r="K1625" s="76">
        <v>1.53</v>
      </c>
      <c r="L1625" s="76">
        <v>7.71</v>
      </c>
      <c r="M1625" s="73">
        <v>22</v>
      </c>
      <c r="N1625" s="138">
        <f t="shared" si="159"/>
        <v>0.68200000000000005</v>
      </c>
    </row>
    <row r="1626" spans="1:14" x14ac:dyDescent="0.2">
      <c r="A1626" s="76"/>
      <c r="B1626" s="72"/>
      <c r="C1626" s="324"/>
      <c r="D1626" s="324"/>
      <c r="E1626" s="76" t="s">
        <v>51</v>
      </c>
      <c r="F1626" s="76">
        <v>4</v>
      </c>
      <c r="G1626" s="76">
        <v>4</v>
      </c>
      <c r="H1626" s="74"/>
      <c r="I1626" s="76"/>
      <c r="J1626" s="76">
        <v>3.99</v>
      </c>
      <c r="K1626" s="76">
        <v>35.96</v>
      </c>
      <c r="L1626" s="76"/>
      <c r="M1626" s="73">
        <v>74</v>
      </c>
      <c r="N1626" s="138">
        <f t="shared" si="159"/>
        <v>0.29599999999999999</v>
      </c>
    </row>
    <row r="1627" spans="1:14" x14ac:dyDescent="0.2">
      <c r="A1627" s="76"/>
      <c r="B1627" s="72"/>
      <c r="C1627" s="324"/>
      <c r="D1627" s="324"/>
      <c r="E1627" s="76" t="s">
        <v>177</v>
      </c>
      <c r="F1627" s="76"/>
      <c r="G1627" s="76">
        <v>13</v>
      </c>
      <c r="H1627" s="74"/>
      <c r="I1627" s="76"/>
      <c r="J1627" s="76"/>
      <c r="K1627" s="76"/>
      <c r="L1627" s="76"/>
      <c r="M1627" s="73"/>
      <c r="N1627" s="138"/>
    </row>
    <row r="1628" spans="1:14" x14ac:dyDescent="0.2">
      <c r="A1628" s="76"/>
      <c r="B1628" s="72"/>
      <c r="C1628" s="324"/>
      <c r="D1628" s="324"/>
      <c r="E1628" s="76" t="s">
        <v>91</v>
      </c>
      <c r="F1628" s="76">
        <v>5</v>
      </c>
      <c r="G1628" s="76">
        <v>5</v>
      </c>
      <c r="H1628" s="74"/>
      <c r="I1628" s="76">
        <v>0.76</v>
      </c>
      <c r="J1628" s="76">
        <v>0.63</v>
      </c>
      <c r="K1628" s="76">
        <v>0.03</v>
      </c>
      <c r="L1628" s="76">
        <v>8.1999999999999993</v>
      </c>
      <c r="M1628" s="73">
        <v>122.22</v>
      </c>
      <c r="N1628" s="138">
        <f t="shared" si="159"/>
        <v>0.61109999999999998</v>
      </c>
    </row>
    <row r="1629" spans="1:14" x14ac:dyDescent="0.2">
      <c r="A1629" s="76"/>
      <c r="B1629" s="72"/>
      <c r="C1629" s="324"/>
      <c r="D1629" s="324"/>
      <c r="E1629" s="76" t="s">
        <v>93</v>
      </c>
      <c r="F1629" s="76">
        <v>6</v>
      </c>
      <c r="G1629" s="76">
        <v>6</v>
      </c>
      <c r="H1629" s="74"/>
      <c r="I1629" s="76">
        <v>0.52</v>
      </c>
      <c r="J1629" s="76">
        <v>0.08</v>
      </c>
      <c r="K1629" s="76">
        <v>2.3199999999999998</v>
      </c>
      <c r="L1629" s="76">
        <v>12.54</v>
      </c>
      <c r="M1629" s="73">
        <v>31.52</v>
      </c>
      <c r="N1629" s="138">
        <f t="shared" si="159"/>
        <v>0.18912000000000001</v>
      </c>
    </row>
    <row r="1630" spans="1:14" x14ac:dyDescent="0.2">
      <c r="A1630" s="76"/>
      <c r="B1630" s="72"/>
      <c r="C1630" s="324"/>
      <c r="D1630" s="324"/>
      <c r="E1630" s="76" t="s">
        <v>95</v>
      </c>
      <c r="F1630" s="76"/>
      <c r="G1630" s="76">
        <v>82</v>
      </c>
      <c r="H1630" s="74"/>
      <c r="I1630" s="76"/>
      <c r="J1630" s="76"/>
      <c r="K1630" s="76"/>
      <c r="L1630" s="76"/>
      <c r="M1630" s="73"/>
      <c r="N1630" s="138"/>
    </row>
    <row r="1631" spans="1:14" x14ac:dyDescent="0.2">
      <c r="A1631" s="76"/>
      <c r="B1631" s="72"/>
      <c r="C1631" s="324"/>
      <c r="D1631" s="324"/>
      <c r="E1631" s="76" t="s">
        <v>51</v>
      </c>
      <c r="F1631" s="76">
        <v>4</v>
      </c>
      <c r="G1631" s="76">
        <v>4</v>
      </c>
      <c r="H1631" s="74"/>
      <c r="I1631" s="76"/>
      <c r="J1631" s="76"/>
      <c r="K1631" s="76">
        <v>3.99</v>
      </c>
      <c r="L1631" s="76">
        <v>35.96</v>
      </c>
      <c r="M1631" s="73">
        <v>74</v>
      </c>
      <c r="N1631" s="138">
        <f t="shared" si="159"/>
        <v>0.29599999999999999</v>
      </c>
    </row>
    <row r="1632" spans="1:14" x14ac:dyDescent="0.2">
      <c r="A1632" s="76"/>
      <c r="B1632" s="72"/>
      <c r="C1632" s="324"/>
      <c r="D1632" s="324"/>
      <c r="E1632" s="76" t="s">
        <v>178</v>
      </c>
      <c r="F1632" s="76">
        <v>1</v>
      </c>
      <c r="G1632" s="76"/>
      <c r="H1632" s="74"/>
      <c r="I1632" s="76">
        <v>0.03</v>
      </c>
      <c r="J1632" s="76"/>
      <c r="K1632" s="76">
        <v>0.03</v>
      </c>
      <c r="L1632" s="76">
        <v>7.85</v>
      </c>
      <c r="M1632" s="73">
        <v>380</v>
      </c>
      <c r="N1632" s="138">
        <f t="shared" si="159"/>
        <v>0.38</v>
      </c>
    </row>
    <row r="1633" spans="1:14" x14ac:dyDescent="0.2">
      <c r="A1633" s="76"/>
      <c r="B1633" s="72"/>
      <c r="C1633" s="324"/>
      <c r="D1633" s="324"/>
      <c r="E1633" s="76" t="s">
        <v>51</v>
      </c>
      <c r="F1633" s="76">
        <v>1</v>
      </c>
      <c r="G1633" s="76"/>
      <c r="H1633" s="74"/>
      <c r="I1633" s="76"/>
      <c r="J1633" s="76">
        <v>1</v>
      </c>
      <c r="K1633" s="76"/>
      <c r="L1633" s="76">
        <v>8.99</v>
      </c>
      <c r="M1633" s="73">
        <v>74</v>
      </c>
      <c r="N1633" s="138">
        <f t="shared" si="159"/>
        <v>7.3999999999999996E-2</v>
      </c>
    </row>
    <row r="1634" spans="1:14" x14ac:dyDescent="0.2">
      <c r="A1634" s="76"/>
      <c r="B1634" s="72"/>
      <c r="C1634" s="324"/>
      <c r="D1634" s="324"/>
      <c r="E1634" s="76"/>
      <c r="F1634" s="76"/>
      <c r="G1634" s="76"/>
      <c r="H1634" s="74"/>
      <c r="I1634" s="78">
        <f>SUM(I1621:I1633)</f>
        <v>12.919999999999998</v>
      </c>
      <c r="J1634" s="78">
        <f t="shared" ref="J1634:L1634" si="160">SUM(J1621:J1633)</f>
        <v>12.490000000000002</v>
      </c>
      <c r="K1634" s="78">
        <f t="shared" si="160"/>
        <v>46.980000000000004</v>
      </c>
      <c r="L1634" s="78">
        <f t="shared" si="160"/>
        <v>188.88</v>
      </c>
      <c r="M1634" s="78"/>
      <c r="N1634" s="139">
        <f>SUM(N1621:N1633)</f>
        <v>16.537430000000001</v>
      </c>
    </row>
    <row r="1635" spans="1:14" x14ac:dyDescent="0.2">
      <c r="A1635" s="76" t="s">
        <v>157</v>
      </c>
      <c r="B1635" s="484" t="s">
        <v>179</v>
      </c>
      <c r="C1635" s="304">
        <v>80</v>
      </c>
      <c r="D1635" s="304">
        <v>120</v>
      </c>
      <c r="E1635" s="76" t="s">
        <v>159</v>
      </c>
      <c r="F1635" s="76">
        <v>47.6</v>
      </c>
      <c r="G1635" s="76">
        <v>47.6</v>
      </c>
      <c r="H1635" s="74"/>
      <c r="I1635" s="76">
        <v>5.99</v>
      </c>
      <c r="J1635" s="76">
        <v>1.55</v>
      </c>
      <c r="K1635" s="76">
        <v>29.76</v>
      </c>
      <c r="L1635" s="76">
        <v>157.9</v>
      </c>
      <c r="M1635" s="73">
        <v>55</v>
      </c>
      <c r="N1635" s="138">
        <f t="shared" si="159"/>
        <v>2.6179999999999999</v>
      </c>
    </row>
    <row r="1636" spans="1:14" x14ac:dyDescent="0.2">
      <c r="A1636" s="76"/>
      <c r="B1636" s="485"/>
      <c r="C1636" s="313"/>
      <c r="D1636" s="313"/>
      <c r="E1636" s="76" t="s">
        <v>23</v>
      </c>
      <c r="F1636" s="76">
        <v>5</v>
      </c>
      <c r="G1636" s="76">
        <v>5</v>
      </c>
      <c r="H1636" s="74"/>
      <c r="I1636" s="76">
        <v>0.04</v>
      </c>
      <c r="J1636" s="76">
        <v>3.6</v>
      </c>
      <c r="K1636" s="76">
        <v>0.13</v>
      </c>
      <c r="L1636" s="76">
        <v>33.6</v>
      </c>
      <c r="M1636" s="73">
        <v>260</v>
      </c>
      <c r="N1636" s="138">
        <f t="shared" si="159"/>
        <v>1.3</v>
      </c>
    </row>
    <row r="1637" spans="1:14" x14ac:dyDescent="0.2">
      <c r="A1637" s="76"/>
      <c r="B1637" s="72"/>
      <c r="C1637" s="324"/>
      <c r="D1637" s="324"/>
      <c r="E1637" s="76" t="s">
        <v>22</v>
      </c>
      <c r="F1637" s="76">
        <v>1</v>
      </c>
      <c r="G1637" s="76">
        <v>1</v>
      </c>
      <c r="H1637" s="74"/>
      <c r="I1637" s="76"/>
      <c r="J1637" s="76"/>
      <c r="K1637" s="76"/>
      <c r="L1637" s="76"/>
      <c r="M1637" s="73">
        <v>8</v>
      </c>
      <c r="N1637" s="138">
        <f t="shared" si="159"/>
        <v>8.0000000000000002E-3</v>
      </c>
    </row>
    <row r="1638" spans="1:14" x14ac:dyDescent="0.2">
      <c r="A1638" s="76"/>
      <c r="B1638" s="72"/>
      <c r="C1638" s="324"/>
      <c r="D1638" s="324"/>
      <c r="E1638" s="76"/>
      <c r="F1638" s="76"/>
      <c r="G1638" s="76"/>
      <c r="H1638" s="74">
        <v>100</v>
      </c>
      <c r="I1638" s="78">
        <f>SUM(I1635:I1637)</f>
        <v>6.03</v>
      </c>
      <c r="J1638" s="78">
        <f t="shared" ref="J1638:L1638" si="161">SUM(J1635:J1637)</f>
        <v>5.15</v>
      </c>
      <c r="K1638" s="78">
        <f t="shared" si="161"/>
        <v>29.89</v>
      </c>
      <c r="L1638" s="78">
        <f t="shared" si="161"/>
        <v>191.5</v>
      </c>
      <c r="M1638" s="78"/>
      <c r="N1638" s="139">
        <f>SUM(N1635:N1637)</f>
        <v>3.9260000000000002</v>
      </c>
    </row>
    <row r="1639" spans="1:14" x14ac:dyDescent="0.2">
      <c r="A1639" s="76" t="s">
        <v>180</v>
      </c>
      <c r="B1639" s="484" t="s">
        <v>181</v>
      </c>
      <c r="C1639" s="304"/>
      <c r="D1639" s="304"/>
      <c r="E1639" s="76" t="s">
        <v>45</v>
      </c>
      <c r="F1639" s="76">
        <v>25</v>
      </c>
      <c r="G1639" s="76">
        <v>22</v>
      </c>
      <c r="H1639" s="74"/>
      <c r="I1639" s="76">
        <v>0.1</v>
      </c>
      <c r="J1639" s="76">
        <v>0.09</v>
      </c>
      <c r="K1639" s="76">
        <v>2.2000000000000002</v>
      </c>
      <c r="L1639" s="76">
        <v>9.9</v>
      </c>
      <c r="M1639" s="73">
        <v>99</v>
      </c>
      <c r="N1639" s="138">
        <f t="shared" si="159"/>
        <v>2.4750000000000001</v>
      </c>
    </row>
    <row r="1640" spans="1:14" x14ac:dyDescent="0.2">
      <c r="A1640" s="76"/>
      <c r="B1640" s="485"/>
      <c r="C1640" s="313">
        <v>200</v>
      </c>
      <c r="D1640" s="313">
        <v>200</v>
      </c>
      <c r="E1640" s="76" t="s">
        <v>20</v>
      </c>
      <c r="F1640" s="76">
        <v>20</v>
      </c>
      <c r="G1640" s="76">
        <v>20</v>
      </c>
      <c r="H1640" s="74"/>
      <c r="I1640" s="76"/>
      <c r="J1640" s="76"/>
      <c r="K1640" s="76">
        <v>19.96</v>
      </c>
      <c r="L1640" s="76">
        <v>75.8</v>
      </c>
      <c r="M1640" s="73">
        <v>54</v>
      </c>
      <c r="N1640" s="138">
        <f t="shared" si="159"/>
        <v>1.08</v>
      </c>
    </row>
    <row r="1641" spans="1:14" x14ac:dyDescent="0.2">
      <c r="A1641" s="76"/>
      <c r="B1641" s="72"/>
      <c r="C1641" s="324"/>
      <c r="D1641" s="324"/>
      <c r="E1641" s="76"/>
      <c r="F1641" s="76"/>
      <c r="G1641" s="76"/>
      <c r="H1641" s="74">
        <v>200</v>
      </c>
      <c r="I1641" s="78">
        <f>SUM(I1639:I1640)</f>
        <v>0.1</v>
      </c>
      <c r="J1641" s="78">
        <f t="shared" ref="J1641:L1641" si="162">SUM(J1639:J1640)</f>
        <v>0.09</v>
      </c>
      <c r="K1641" s="78">
        <f t="shared" si="162"/>
        <v>22.16</v>
      </c>
      <c r="L1641" s="78">
        <f t="shared" si="162"/>
        <v>85.7</v>
      </c>
      <c r="M1641" s="78"/>
      <c r="N1641" s="139">
        <f>SUM(N1639:N1640)</f>
        <v>3.5550000000000002</v>
      </c>
    </row>
    <row r="1642" spans="1:14" x14ac:dyDescent="0.2">
      <c r="A1642" s="76"/>
      <c r="B1642" s="72" t="s">
        <v>71</v>
      </c>
      <c r="C1642" s="430" t="s">
        <v>373</v>
      </c>
      <c r="D1642" s="430" t="s">
        <v>374</v>
      </c>
      <c r="E1642" s="84" t="s">
        <v>72</v>
      </c>
      <c r="F1642" s="84">
        <v>40</v>
      </c>
      <c r="G1642" s="84">
        <v>40</v>
      </c>
      <c r="H1642" s="85">
        <v>40</v>
      </c>
      <c r="I1642" s="76">
        <v>3.48</v>
      </c>
      <c r="J1642" s="76">
        <v>0.6</v>
      </c>
      <c r="K1642" s="76">
        <v>16</v>
      </c>
      <c r="L1642" s="76">
        <v>83.6</v>
      </c>
      <c r="M1642" s="73">
        <v>33.33</v>
      </c>
      <c r="N1642" s="138">
        <f t="shared" si="159"/>
        <v>1.3331999999999997</v>
      </c>
    </row>
    <row r="1643" spans="1:14" x14ac:dyDescent="0.2">
      <c r="A1643" s="76"/>
      <c r="B1643" s="72"/>
      <c r="C1643" s="324"/>
      <c r="D1643" s="324"/>
      <c r="E1643" s="76" t="s">
        <v>73</v>
      </c>
      <c r="F1643" s="76">
        <v>80</v>
      </c>
      <c r="G1643" s="76">
        <v>80</v>
      </c>
      <c r="H1643" s="74">
        <v>80</v>
      </c>
      <c r="I1643" s="76">
        <v>5.28</v>
      </c>
      <c r="J1643" s="76">
        <v>0.96</v>
      </c>
      <c r="K1643" s="76">
        <v>28.24</v>
      </c>
      <c r="L1643" s="76">
        <v>144.80000000000001</v>
      </c>
      <c r="M1643" s="73">
        <v>31.52</v>
      </c>
      <c r="N1643" s="138">
        <f t="shared" si="159"/>
        <v>2.5215999999999998</v>
      </c>
    </row>
    <row r="1644" spans="1:14" x14ac:dyDescent="0.2">
      <c r="A1644" s="76"/>
      <c r="B1644" s="72"/>
      <c r="C1644" s="324"/>
      <c r="D1644" s="324"/>
      <c r="E1644" s="76"/>
      <c r="F1644" s="76"/>
      <c r="G1644" s="76"/>
      <c r="H1644" s="74"/>
      <c r="I1644" s="78">
        <f>SUM(I1643)</f>
        <v>5.28</v>
      </c>
      <c r="J1644" s="78">
        <f t="shared" ref="J1644:L1644" si="163">SUM(J1643)</f>
        <v>0.96</v>
      </c>
      <c r="K1644" s="78">
        <f t="shared" si="163"/>
        <v>28.24</v>
      </c>
      <c r="L1644" s="78">
        <f t="shared" si="163"/>
        <v>144.80000000000001</v>
      </c>
      <c r="M1644" s="78"/>
      <c r="N1644" s="139">
        <f>SUM(N1642:N1643)</f>
        <v>3.8547999999999996</v>
      </c>
    </row>
    <row r="1645" spans="1:14" x14ac:dyDescent="0.2">
      <c r="A1645" s="76" t="s">
        <v>182</v>
      </c>
      <c r="B1645" s="474" t="s">
        <v>210</v>
      </c>
      <c r="C1645" s="324"/>
      <c r="D1645" s="324"/>
      <c r="E1645" s="76" t="s">
        <v>64</v>
      </c>
      <c r="F1645" s="76">
        <v>26.4</v>
      </c>
      <c r="G1645" s="76"/>
      <c r="H1645" s="74"/>
      <c r="I1645" s="76">
        <v>2.71</v>
      </c>
      <c r="J1645" s="76">
        <v>0.28999999999999998</v>
      </c>
      <c r="K1645" s="76">
        <v>18.13</v>
      </c>
      <c r="L1645" s="76">
        <v>88.18</v>
      </c>
      <c r="M1645" s="73">
        <v>22.8</v>
      </c>
      <c r="N1645" s="138">
        <f t="shared" si="159"/>
        <v>0.60192000000000001</v>
      </c>
    </row>
    <row r="1646" spans="1:14" x14ac:dyDescent="0.2">
      <c r="A1646" s="76"/>
      <c r="B1646" s="474"/>
      <c r="C1646" s="324">
        <v>50</v>
      </c>
      <c r="D1646" s="324">
        <v>50</v>
      </c>
      <c r="E1646" s="76" t="s">
        <v>20</v>
      </c>
      <c r="F1646" s="76">
        <v>6.6</v>
      </c>
      <c r="G1646" s="76"/>
      <c r="H1646" s="74"/>
      <c r="I1646" s="76"/>
      <c r="J1646" s="76"/>
      <c r="K1646" s="76">
        <v>6.58</v>
      </c>
      <c r="L1646" s="76">
        <v>25.01</v>
      </c>
      <c r="M1646" s="73">
        <v>54</v>
      </c>
      <c r="N1646" s="138">
        <f t="shared" si="159"/>
        <v>0.35639999999999999</v>
      </c>
    </row>
    <row r="1647" spans="1:14" x14ac:dyDescent="0.2">
      <c r="A1647" s="76"/>
      <c r="B1647" s="72"/>
      <c r="C1647" s="324"/>
      <c r="D1647" s="324"/>
      <c r="E1647" s="76" t="s">
        <v>23</v>
      </c>
      <c r="F1647" s="76">
        <v>5</v>
      </c>
      <c r="G1647" s="76"/>
      <c r="H1647" s="74"/>
      <c r="I1647" s="76">
        <v>0.04</v>
      </c>
      <c r="J1647" s="76">
        <v>3.34</v>
      </c>
      <c r="K1647" s="76">
        <v>0.12</v>
      </c>
      <c r="L1647" s="76">
        <v>30.41</v>
      </c>
      <c r="M1647" s="73">
        <v>260</v>
      </c>
      <c r="N1647" s="138">
        <f t="shared" si="159"/>
        <v>1.3</v>
      </c>
    </row>
    <row r="1648" spans="1:14" x14ac:dyDescent="0.2">
      <c r="A1648" s="76" t="s">
        <v>183</v>
      </c>
      <c r="B1648" s="72"/>
      <c r="C1648" s="324"/>
      <c r="D1648" s="324"/>
      <c r="E1648" s="76" t="s">
        <v>91</v>
      </c>
      <c r="F1648" s="76">
        <v>5.2</v>
      </c>
      <c r="G1648" s="76">
        <v>4.5</v>
      </c>
      <c r="H1648" s="74"/>
      <c r="I1648" s="76">
        <v>0.14000000000000001</v>
      </c>
      <c r="J1648" s="76">
        <v>0.13</v>
      </c>
      <c r="K1648" s="76">
        <v>0.25</v>
      </c>
      <c r="L1648" s="76">
        <v>3.07</v>
      </c>
      <c r="M1648" s="73">
        <v>122.22</v>
      </c>
      <c r="N1648" s="138">
        <f t="shared" si="159"/>
        <v>0.635544</v>
      </c>
    </row>
    <row r="1649" spans="1:14" x14ac:dyDescent="0.2">
      <c r="A1649" s="76"/>
      <c r="B1649" s="72"/>
      <c r="C1649" s="324"/>
      <c r="D1649" s="324"/>
      <c r="E1649" s="76" t="s">
        <v>19</v>
      </c>
      <c r="F1649" s="76">
        <v>5.3</v>
      </c>
      <c r="G1649" s="76"/>
      <c r="H1649" s="74"/>
      <c r="I1649" s="76">
        <v>0.14000000000000001</v>
      </c>
      <c r="J1649" s="76"/>
      <c r="K1649" s="76"/>
      <c r="L1649" s="76">
        <v>20.6</v>
      </c>
      <c r="M1649" s="73">
        <v>37.549999999999997</v>
      </c>
      <c r="N1649" s="138">
        <f t="shared" si="159"/>
        <v>0.199015</v>
      </c>
    </row>
    <row r="1650" spans="1:14" x14ac:dyDescent="0.2">
      <c r="A1650" s="76"/>
      <c r="B1650" s="72"/>
      <c r="C1650" s="324"/>
      <c r="D1650" s="324"/>
      <c r="E1650" s="76" t="s">
        <v>22</v>
      </c>
      <c r="F1650" s="76">
        <v>3.0000000000000001E-3</v>
      </c>
      <c r="G1650" s="76"/>
      <c r="H1650" s="74"/>
      <c r="I1650" s="76"/>
      <c r="J1650" s="76"/>
      <c r="K1650" s="76"/>
      <c r="L1650" s="76"/>
      <c r="M1650" s="73">
        <v>8</v>
      </c>
      <c r="N1650" s="138">
        <f t="shared" si="159"/>
        <v>2.4000000000000001E-5</v>
      </c>
    </row>
    <row r="1651" spans="1:14" x14ac:dyDescent="0.2">
      <c r="A1651" s="76"/>
      <c r="B1651" s="72"/>
      <c r="C1651" s="324"/>
      <c r="D1651" s="324"/>
      <c r="E1651" s="76" t="s">
        <v>127</v>
      </c>
      <c r="F1651" s="76">
        <v>1.3</v>
      </c>
      <c r="G1651" s="76"/>
      <c r="H1651" s="74"/>
      <c r="I1651" s="76"/>
      <c r="J1651" s="76">
        <v>0.24</v>
      </c>
      <c r="K1651" s="76"/>
      <c r="L1651" s="76">
        <v>2.25</v>
      </c>
      <c r="M1651" s="73">
        <v>450</v>
      </c>
      <c r="N1651" s="138">
        <f t="shared" si="159"/>
        <v>0.58499999999999996</v>
      </c>
    </row>
    <row r="1652" spans="1:14" x14ac:dyDescent="0.2">
      <c r="A1652" s="76"/>
      <c r="B1652" s="72"/>
      <c r="C1652" s="324"/>
      <c r="D1652" s="324"/>
      <c r="E1652" s="76" t="s">
        <v>81</v>
      </c>
      <c r="F1652" s="76">
        <v>2.5000000000000001E-2</v>
      </c>
      <c r="G1652" s="76"/>
      <c r="H1652" s="74"/>
      <c r="I1652" s="76">
        <v>3.59</v>
      </c>
      <c r="J1652" s="76">
        <v>4.5</v>
      </c>
      <c r="K1652" s="76">
        <v>25.14</v>
      </c>
      <c r="L1652" s="76">
        <v>199.68</v>
      </c>
      <c r="M1652" s="73">
        <v>74</v>
      </c>
      <c r="N1652" s="138">
        <f t="shared" si="159"/>
        <v>1.8500000000000001E-3</v>
      </c>
    </row>
    <row r="1653" spans="1:14" x14ac:dyDescent="0.2">
      <c r="A1653" s="76"/>
      <c r="B1653" s="72"/>
      <c r="C1653" s="324"/>
      <c r="D1653" s="324"/>
      <c r="E1653" s="76"/>
      <c r="F1653" s="76"/>
      <c r="G1653" s="76"/>
      <c r="H1653" s="74">
        <v>50</v>
      </c>
      <c r="I1653" s="78">
        <f>SUM(I1645:I1652)</f>
        <v>6.62</v>
      </c>
      <c r="J1653" s="78">
        <f t="shared" ref="J1653:L1653" si="164">SUM(J1645:J1652)</f>
        <v>8.5</v>
      </c>
      <c r="K1653" s="78">
        <f t="shared" si="164"/>
        <v>50.22</v>
      </c>
      <c r="L1653" s="78">
        <f t="shared" si="164"/>
        <v>369.20000000000005</v>
      </c>
      <c r="M1653" s="78"/>
      <c r="N1653" s="139">
        <f>SUM(N1645:N1652)</f>
        <v>3.6797530000000003</v>
      </c>
    </row>
    <row r="1654" spans="1:14" x14ac:dyDescent="0.2">
      <c r="A1654" s="475" t="s">
        <v>132</v>
      </c>
      <c r="B1654" s="476"/>
      <c r="C1654" s="312"/>
      <c r="D1654" s="312"/>
      <c r="E1654" s="78"/>
      <c r="F1654" s="78"/>
      <c r="G1654" s="78"/>
      <c r="H1654" s="71"/>
      <c r="I1654" s="78">
        <f>I1653+I1644+I1641+I1638+I1634+I1620+I1608</f>
        <v>58.571000000000005</v>
      </c>
      <c r="J1654" s="78">
        <f>J1653+J1644+J1641+J1638+J1634+J1620+J1608</f>
        <v>54.530000000000008</v>
      </c>
      <c r="K1654" s="78">
        <f>K1653+K1644+K1641+K1638+K1634+K1620+K1608</f>
        <v>210.3</v>
      </c>
      <c r="L1654" s="78">
        <f>L1653+L1644+L1641+L1638+L1634+L1620+L1608</f>
        <v>1432.03</v>
      </c>
      <c r="M1654" s="78"/>
      <c r="N1654" s="139">
        <f>N1653+N1644+N1641+N1638+N1634+N1620+N1608</f>
        <v>56.768183000000001</v>
      </c>
    </row>
    <row r="1655" spans="1:14" x14ac:dyDescent="0.2">
      <c r="A1655" s="475" t="s">
        <v>84</v>
      </c>
      <c r="B1655" s="476"/>
      <c r="C1655" s="312"/>
      <c r="D1655" s="312"/>
      <c r="E1655" s="78"/>
      <c r="F1655" s="78"/>
      <c r="G1655" s="78"/>
      <c r="H1655" s="71"/>
      <c r="I1655" s="107">
        <f>I1654+I1602</f>
        <v>78.621000000000009</v>
      </c>
      <c r="J1655" s="107">
        <f>J1654+J1602</f>
        <v>76.02000000000001</v>
      </c>
      <c r="K1655" s="107">
        <f>K1654+K1602</f>
        <v>339.49</v>
      </c>
      <c r="L1655" s="107">
        <f>L1654+L1602</f>
        <v>2209.9300000000003</v>
      </c>
      <c r="M1655" s="107"/>
      <c r="N1655" s="139">
        <f>N1654+N1602</f>
        <v>104.00791700000001</v>
      </c>
    </row>
    <row r="1658" spans="1:14" x14ac:dyDescent="0.2">
      <c r="M1658" s="169"/>
    </row>
    <row r="1659" spans="1:14" x14ac:dyDescent="0.2">
      <c r="K1659" s="570"/>
      <c r="L1659" s="570"/>
      <c r="M1659" s="570"/>
    </row>
    <row r="1662" spans="1:14" x14ac:dyDescent="0.2">
      <c r="M1662" s="70" t="s">
        <v>85</v>
      </c>
    </row>
  </sheetData>
  <mergeCells count="280">
    <mergeCell ref="A1499:B1499"/>
    <mergeCell ref="B1639:B1640"/>
    <mergeCell ref="B1645:B1646"/>
    <mergeCell ref="A1654:B1654"/>
    <mergeCell ref="B932:B933"/>
    <mergeCell ref="A850:B850"/>
    <mergeCell ref="A422:A427"/>
    <mergeCell ref="B605:B606"/>
    <mergeCell ref="B616:B617"/>
    <mergeCell ref="B691:B692"/>
    <mergeCell ref="B709:B710"/>
    <mergeCell ref="A1495:B1495"/>
    <mergeCell ref="A1496:B1496"/>
    <mergeCell ref="B1427:B1428"/>
    <mergeCell ref="B1431:B1432"/>
    <mergeCell ref="A1438:B1438"/>
    <mergeCell ref="B1445:B1446"/>
    <mergeCell ref="A1416:B1416"/>
    <mergeCell ref="A1417:B1417"/>
    <mergeCell ref="B1418:B1419"/>
    <mergeCell ref="A1383:A1386"/>
    <mergeCell ref="B1383:B1384"/>
    <mergeCell ref="A1439:A1444"/>
    <mergeCell ref="B1260:B1261"/>
    <mergeCell ref="B1345:B1346"/>
    <mergeCell ref="B1349:B1350"/>
    <mergeCell ref="B1353:B1354"/>
    <mergeCell ref="B1324:B1325"/>
    <mergeCell ref="A1325:A1326"/>
    <mergeCell ref="A1360:B1360"/>
    <mergeCell ref="B1361:B1362"/>
    <mergeCell ref="A1343:B1343"/>
    <mergeCell ref="K1659:M1659"/>
    <mergeCell ref="B1453:B1454"/>
    <mergeCell ref="B1461:B1462"/>
    <mergeCell ref="B1465:B1466"/>
    <mergeCell ref="B1473:B1474"/>
    <mergeCell ref="B1479:B1480"/>
    <mergeCell ref="A1480:A1481"/>
    <mergeCell ref="B1500:B1502"/>
    <mergeCell ref="B1519:B1520"/>
    <mergeCell ref="B1558:B1559"/>
    <mergeCell ref="B1604:B1605"/>
    <mergeCell ref="A1655:B1655"/>
    <mergeCell ref="B1538:B1539"/>
    <mergeCell ref="B1548:B1549"/>
    <mergeCell ref="B1552:B1553"/>
    <mergeCell ref="A1498:B1498"/>
    <mergeCell ref="B1635:B1636"/>
    <mergeCell ref="B970:B972"/>
    <mergeCell ref="A987:A990"/>
    <mergeCell ref="B987:B988"/>
    <mergeCell ref="B991:B992"/>
    <mergeCell ref="B997:B998"/>
    <mergeCell ref="A1010:B1010"/>
    <mergeCell ref="B1508:B1509"/>
    <mergeCell ref="B1511:B1512"/>
    <mergeCell ref="B1529:B1530"/>
    <mergeCell ref="B1366:B1367"/>
    <mergeCell ref="B1387:B1388"/>
    <mergeCell ref="B1390:B1391"/>
    <mergeCell ref="A1393:A1395"/>
    <mergeCell ref="B1393:B1394"/>
    <mergeCell ref="B1112:B1113"/>
    <mergeCell ref="A1118:B1118"/>
    <mergeCell ref="B1128:B1129"/>
    <mergeCell ref="B1136:B1137"/>
    <mergeCell ref="B1144:B1145"/>
    <mergeCell ref="B1208:B1209"/>
    <mergeCell ref="B1216:B1218"/>
    <mergeCell ref="B1233:B1234"/>
    <mergeCell ref="A1344:B1344"/>
    <mergeCell ref="A1088:B1088"/>
    <mergeCell ref="A1089:B1089"/>
    <mergeCell ref="B1090:B1091"/>
    <mergeCell ref="B1108:B1109"/>
    <mergeCell ref="A1070:A1071"/>
    <mergeCell ref="B1148:B1149"/>
    <mergeCell ref="B1156:B1157"/>
    <mergeCell ref="B1119:B1120"/>
    <mergeCell ref="B960:B961"/>
    <mergeCell ref="A1163:A1164"/>
    <mergeCell ref="A1179:B1179"/>
    <mergeCell ref="A1180:B1180"/>
    <mergeCell ref="B1200:B1201"/>
    <mergeCell ref="A1207:B1207"/>
    <mergeCell ref="B1317:B1318"/>
    <mergeCell ref="B1295:B1296"/>
    <mergeCell ref="A1259:B1259"/>
    <mergeCell ref="B1313:B1314"/>
    <mergeCell ref="B1237:B1238"/>
    <mergeCell ref="B1243:B1244"/>
    <mergeCell ref="A1182:B1182"/>
    <mergeCell ref="A1183:B1183"/>
    <mergeCell ref="B1185:B1186"/>
    <mergeCell ref="B1196:B1198"/>
    <mergeCell ref="B1286:B1287"/>
    <mergeCell ref="B1267:B1268"/>
    <mergeCell ref="B1271:B1272"/>
    <mergeCell ref="B1277:B1278"/>
    <mergeCell ref="A1258:B1258"/>
    <mergeCell ref="B1591:B1592"/>
    <mergeCell ref="B1595:B1596"/>
    <mergeCell ref="A1602:B1602"/>
    <mergeCell ref="B1609:B1610"/>
    <mergeCell ref="B1621:B1622"/>
    <mergeCell ref="A931:B931"/>
    <mergeCell ref="B1064:B1065"/>
    <mergeCell ref="A1085:B1085"/>
    <mergeCell ref="A1086:B1086"/>
    <mergeCell ref="A1573:B1573"/>
    <mergeCell ref="B1575:B1576"/>
    <mergeCell ref="B1015:B1016"/>
    <mergeCell ref="B1026:B1028"/>
    <mergeCell ref="B1030:B1031"/>
    <mergeCell ref="A1036:B1036"/>
    <mergeCell ref="B1038:B1039"/>
    <mergeCell ref="B1060:B1061"/>
    <mergeCell ref="B938:B939"/>
    <mergeCell ref="B942:B943"/>
    <mergeCell ref="A948:B948"/>
    <mergeCell ref="B950:B951"/>
    <mergeCell ref="B1098:B1099"/>
    <mergeCell ref="B1580:B1581"/>
    <mergeCell ref="B1162:B1163"/>
    <mergeCell ref="B913:B914"/>
    <mergeCell ref="A1013:B1013"/>
    <mergeCell ref="A552:B552"/>
    <mergeCell ref="A849:B849"/>
    <mergeCell ref="B851:B853"/>
    <mergeCell ref="B863:B865"/>
    <mergeCell ref="B867:B868"/>
    <mergeCell ref="A875:B875"/>
    <mergeCell ref="A725:A730"/>
    <mergeCell ref="B877:B878"/>
    <mergeCell ref="B571:B572"/>
    <mergeCell ref="B580:B582"/>
    <mergeCell ref="B587:B588"/>
    <mergeCell ref="B609:B610"/>
    <mergeCell ref="B822:B823"/>
    <mergeCell ref="A825:A827"/>
    <mergeCell ref="B825:B826"/>
    <mergeCell ref="B785:B786"/>
    <mergeCell ref="A792:B792"/>
    <mergeCell ref="B644:B646"/>
    <mergeCell ref="B648:B649"/>
    <mergeCell ref="A930:B930"/>
    <mergeCell ref="A1011:B1011"/>
    <mergeCell ref="B508:B509"/>
    <mergeCell ref="B519:B520"/>
    <mergeCell ref="B529:B530"/>
    <mergeCell ref="B534:B535"/>
    <mergeCell ref="B540:B541"/>
    <mergeCell ref="A551:B551"/>
    <mergeCell ref="B882:B884"/>
    <mergeCell ref="B891:B892"/>
    <mergeCell ref="B902:B903"/>
    <mergeCell ref="B503:B505"/>
    <mergeCell ref="B793:B794"/>
    <mergeCell ref="B798:B799"/>
    <mergeCell ref="B805:B806"/>
    <mergeCell ref="B819:B820"/>
    <mergeCell ref="B685:B686"/>
    <mergeCell ref="A774:B774"/>
    <mergeCell ref="A775:B775"/>
    <mergeCell ref="B777:B778"/>
    <mergeCell ref="B781:B782"/>
    <mergeCell ref="B760:B761"/>
    <mergeCell ref="B718:B719"/>
    <mergeCell ref="B731:B732"/>
    <mergeCell ref="B740:B741"/>
    <mergeCell ref="B749:B750"/>
    <mergeCell ref="B753:B754"/>
    <mergeCell ref="A707:B707"/>
    <mergeCell ref="A708:B708"/>
    <mergeCell ref="B715:B716"/>
    <mergeCell ref="B815:B816"/>
    <mergeCell ref="A655:B655"/>
    <mergeCell ref="B656:B657"/>
    <mergeCell ref="B664:B666"/>
    <mergeCell ref="B681:B682"/>
    <mergeCell ref="B314:B315"/>
    <mergeCell ref="A463:A464"/>
    <mergeCell ref="A479:B479"/>
    <mergeCell ref="A480:B480"/>
    <mergeCell ref="A630:B630"/>
    <mergeCell ref="A631:B631"/>
    <mergeCell ref="B633:B634"/>
    <mergeCell ref="B428:B429"/>
    <mergeCell ref="B436:B437"/>
    <mergeCell ref="B444:B445"/>
    <mergeCell ref="B448:B449"/>
    <mergeCell ref="B456:B457"/>
    <mergeCell ref="B462:B463"/>
    <mergeCell ref="A482:B482"/>
    <mergeCell ref="A554:B554"/>
    <mergeCell ref="A555:B555"/>
    <mergeCell ref="B556:B557"/>
    <mergeCell ref="B561:B562"/>
    <mergeCell ref="B565:B566"/>
    <mergeCell ref="A483:B483"/>
    <mergeCell ref="B484:B486"/>
    <mergeCell ref="B491:B492"/>
    <mergeCell ref="B495:B496"/>
    <mergeCell ref="A501:B501"/>
    <mergeCell ref="A233:B233"/>
    <mergeCell ref="B395:B396"/>
    <mergeCell ref="B403:B405"/>
    <mergeCell ref="B411:B412"/>
    <mergeCell ref="B415:B416"/>
    <mergeCell ref="A421:B421"/>
    <mergeCell ref="A420:B420"/>
    <mergeCell ref="B208:B209"/>
    <mergeCell ref="A229:B229"/>
    <mergeCell ref="A230:B230"/>
    <mergeCell ref="A393:B393"/>
    <mergeCell ref="A394:B394"/>
    <mergeCell ref="A313:B313"/>
    <mergeCell ref="B374:B375"/>
    <mergeCell ref="B333:B334"/>
    <mergeCell ref="A390:B390"/>
    <mergeCell ref="A391:B391"/>
    <mergeCell ref="B338:B339"/>
    <mergeCell ref="B350:B351"/>
    <mergeCell ref="B364:B365"/>
    <mergeCell ref="B368:B369"/>
    <mergeCell ref="B274:B275"/>
    <mergeCell ref="B285:B286"/>
    <mergeCell ref="B296:B297"/>
    <mergeCell ref="B320:B321"/>
    <mergeCell ref="B324:B325"/>
    <mergeCell ref="A331:B331"/>
    <mergeCell ref="B78:B79"/>
    <mergeCell ref="B89:B91"/>
    <mergeCell ref="B234:B236"/>
    <mergeCell ref="B246:B248"/>
    <mergeCell ref="B250:B251"/>
    <mergeCell ref="A258:B258"/>
    <mergeCell ref="B265:B267"/>
    <mergeCell ref="A232:B232"/>
    <mergeCell ref="A146:B146"/>
    <mergeCell ref="B148:B150"/>
    <mergeCell ref="B156:B157"/>
    <mergeCell ref="B160:B161"/>
    <mergeCell ref="A147:B147"/>
    <mergeCell ref="A166:B166"/>
    <mergeCell ref="B168:B169"/>
    <mergeCell ref="B178:B179"/>
    <mergeCell ref="A204:A207"/>
    <mergeCell ref="B204:B205"/>
    <mergeCell ref="B188:B189"/>
    <mergeCell ref="A214:A215"/>
    <mergeCell ref="B260:B261"/>
    <mergeCell ref="A77:B77"/>
    <mergeCell ref="A143:B143"/>
    <mergeCell ref="A144:B144"/>
    <mergeCell ref="B93:B94"/>
    <mergeCell ref="A99:B99"/>
    <mergeCell ref="B101:B102"/>
    <mergeCell ref="B123:B124"/>
    <mergeCell ref="B127:B128"/>
    <mergeCell ref="B133:B134"/>
    <mergeCell ref="A74:B74"/>
    <mergeCell ref="B14:B15"/>
    <mergeCell ref="B17:B18"/>
    <mergeCell ref="A23:B23"/>
    <mergeCell ref="B25:B26"/>
    <mergeCell ref="B30:B31"/>
    <mergeCell ref="B41:B42"/>
    <mergeCell ref="A1:F1"/>
    <mergeCell ref="A76:B76"/>
    <mergeCell ref="J1:N1"/>
    <mergeCell ref="A2:N2"/>
    <mergeCell ref="A3:N3"/>
    <mergeCell ref="A6:B6"/>
    <mergeCell ref="B7:B9"/>
    <mergeCell ref="B51:B52"/>
    <mergeCell ref="B56:B57"/>
    <mergeCell ref="B62:B63"/>
    <mergeCell ref="A73:B73"/>
  </mergeCells>
  <pageMargins left="0.24" right="0.22" top="0.16" bottom="0.1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для ЛТО</vt:lpstr>
      <vt:lpstr>Пришкольный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Гулирам Мингазутдинова</cp:lastModifiedBy>
  <cp:lastPrinted>2026-04-18T07:42:32Z</cp:lastPrinted>
  <dcterms:created xsi:type="dcterms:W3CDTF">2016-05-25T05:34:46Z</dcterms:created>
  <dcterms:modified xsi:type="dcterms:W3CDTF">2026-06-01T11:07:26Z</dcterms:modified>
</cp:coreProperties>
</file>